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930" windowHeight="8880"/>
  </bookViews>
  <sheets>
    <sheet name="BS" sheetId="1" r:id="rId1"/>
  </sheets>
  <externalReferences>
    <externalReference r:id="rId2"/>
  </externalReferences>
  <definedNames>
    <definedName name="Grad">'[1]#Konverter'!$AI$2:$AI$17</definedName>
    <definedName name="Kanton">'[1]#Konverter'!$AG$2:$AG$11</definedName>
    <definedName name="OblikPreduzeca">'[1]#Konverter'!$S$2:$S$6</definedName>
    <definedName name="Opstina">'[1]#Konverter'!$D$2:$D$80</definedName>
    <definedName name="Velicina">'[1]#Konverter'!$AC$2:$AC$5</definedName>
    <definedName name="VerzijaIzvjestaja">'[1]#Konverter'!$Y$2:$Y$3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9" i="1"/>
  <c r="E149"/>
  <c r="J148"/>
  <c r="G148"/>
  <c r="E148"/>
  <c r="D145"/>
  <c r="C145"/>
  <c r="D144"/>
  <c r="C144"/>
  <c r="D143"/>
  <c r="C143"/>
  <c r="D142"/>
  <c r="C142"/>
  <c r="D141"/>
  <c r="C141"/>
  <c r="D140"/>
  <c r="C140"/>
  <c r="D139"/>
  <c r="C139"/>
  <c r="D138"/>
  <c r="C138"/>
  <c r="D137"/>
  <c r="C137"/>
  <c r="D136"/>
  <c r="C136"/>
  <c r="D135"/>
  <c r="C135"/>
  <c r="D134"/>
  <c r="C134"/>
  <c r="D133"/>
  <c r="C133"/>
  <c r="D132"/>
  <c r="C132"/>
  <c r="D131"/>
  <c r="C131"/>
  <c r="D130"/>
  <c r="C130"/>
  <c r="D129"/>
  <c r="C129"/>
  <c r="D128"/>
  <c r="C128"/>
  <c r="D127"/>
  <c r="C127"/>
  <c r="D126"/>
  <c r="C126"/>
  <c r="D125"/>
  <c r="C125"/>
  <c r="D124"/>
  <c r="C124"/>
  <c r="D123"/>
  <c r="C123"/>
  <c r="D122"/>
  <c r="C122"/>
  <c r="D121"/>
  <c r="C121"/>
  <c r="D116"/>
  <c r="C116"/>
  <c r="D115"/>
  <c r="C115"/>
  <c r="D114"/>
  <c r="C114"/>
  <c r="D113"/>
  <c r="C113"/>
  <c r="D112"/>
  <c r="C112"/>
  <c r="D111"/>
  <c r="C111"/>
  <c r="D110"/>
  <c r="C110"/>
  <c r="D109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7"/>
  <c r="C87"/>
  <c r="D86"/>
  <c r="C86"/>
  <c r="D85"/>
  <c r="C85"/>
  <c r="D84"/>
  <c r="C84"/>
  <c r="D83"/>
  <c r="C83"/>
  <c r="D82"/>
  <c r="C82"/>
  <c r="D81"/>
  <c r="C81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D146" s="1"/>
  <c r="D147" s="1"/>
  <c r="C18"/>
  <c r="C146" s="1"/>
  <c r="C147" s="1"/>
  <c r="E14"/>
  <c r="E13"/>
  <c r="J10"/>
  <c r="J8"/>
  <c r="E8"/>
  <c r="J6"/>
  <c r="E6"/>
  <c r="J4"/>
  <c r="E4"/>
  <c r="J2"/>
  <c r="E2"/>
  <c r="J38" l="1"/>
  <c r="E38"/>
  <c r="E151" l="1"/>
  <c r="E118"/>
  <c r="E78"/>
</calcChain>
</file>

<file path=xl/sharedStrings.xml><?xml version="1.0" encoding="utf-8"?>
<sst xmlns="http://schemas.openxmlformats.org/spreadsheetml/2006/main" count="335" uniqueCount="237">
  <si>
    <t>Naziv pravnog lica</t>
  </si>
  <si>
    <t>Identifikacioni broj za direktne poreze</t>
  </si>
  <si>
    <t>Sjedište i adresa pravnog lica</t>
  </si>
  <si>
    <t>Identifikacioni broj za indirektne poreze</t>
  </si>
  <si>
    <t>Šifra djelatnosti po KDBiH 2010</t>
  </si>
  <si>
    <t>Naziv banke</t>
  </si>
  <si>
    <t>Djelatnost</t>
  </si>
  <si>
    <t>Broj računa</t>
  </si>
  <si>
    <t>Šifra opštine</t>
  </si>
  <si>
    <t>IZVJEŠTAJ O FINANSIJSKOM POLOŽAJU NA KRAJU PERIODA</t>
  </si>
  <si>
    <t>(BILANS STANJA)</t>
  </si>
  <si>
    <t>(u BAM)</t>
  </si>
  <si>
    <t>Redni broj</t>
  </si>
  <si>
    <t>Pozicija</t>
  </si>
  <si>
    <t>Bilješka</t>
  </si>
  <si>
    <t>Oznaka za AOP</t>
  </si>
  <si>
    <t>Iznos tekuće godine</t>
  </si>
  <si>
    <t>Iznos prethodne godine      
(početno stanje)</t>
  </si>
  <si>
    <t>IMOVINA</t>
  </si>
  <si>
    <t>A.</t>
  </si>
  <si>
    <r>
      <t>Dugoročna imovina</t>
    </r>
    <r>
      <rPr>
        <sz val="11"/>
        <rFont val="Arial Narrow"/>
        <family val="2"/>
      </rPr>
      <t xml:space="preserve"> (002+009+014+015+020+021+022+023+024+025+028+033+034)</t>
    </r>
  </si>
  <si>
    <t>001</t>
  </si>
  <si>
    <t>1.</t>
  </si>
  <si>
    <t>Nekretnine, postrojenja i oprema (003 do 008)</t>
  </si>
  <si>
    <t>002</t>
  </si>
  <si>
    <t>1.1.</t>
  </si>
  <si>
    <t>Zemljište</t>
  </si>
  <si>
    <t>003</t>
  </si>
  <si>
    <t>1.2.</t>
  </si>
  <si>
    <t>Građevinski objekti</t>
  </si>
  <si>
    <t>004</t>
  </si>
  <si>
    <t>1.3.</t>
  </si>
  <si>
    <t>Postrojenja, oprema i namještaj</t>
  </si>
  <si>
    <t>005</t>
  </si>
  <si>
    <t>1.4.</t>
  </si>
  <si>
    <t>Transportna sredstva</t>
  </si>
  <si>
    <t>006</t>
  </si>
  <si>
    <t>1.5.</t>
  </si>
  <si>
    <t>Ostala dugoročna materijalna imovina</t>
  </si>
  <si>
    <t>007</t>
  </si>
  <si>
    <t>1.6.</t>
  </si>
  <si>
    <t>Nekretnine, postrojenja i oprema u pripremi</t>
  </si>
  <si>
    <t>008</t>
  </si>
  <si>
    <t>2.</t>
  </si>
  <si>
    <t>Imovina s pravom korištenja (010 do 013)</t>
  </si>
  <si>
    <t>009</t>
  </si>
  <si>
    <t>2.1.</t>
  </si>
  <si>
    <t>010</t>
  </si>
  <si>
    <t>2.2.</t>
  </si>
  <si>
    <t>011</t>
  </si>
  <si>
    <t>2.3.</t>
  </si>
  <si>
    <t>Postrojenja i oprema</t>
  </si>
  <si>
    <t>012</t>
  </si>
  <si>
    <t>2.4.</t>
  </si>
  <si>
    <t>Nematerijalna imovina</t>
  </si>
  <si>
    <t>013</t>
  </si>
  <si>
    <t>3.</t>
  </si>
  <si>
    <t>Ulaganja u investicijske nekretnine</t>
  </si>
  <si>
    <t>014</t>
  </si>
  <si>
    <t>4.</t>
  </si>
  <si>
    <t>Nematerijalna imovina (016 do 019)</t>
  </si>
  <si>
    <t>015</t>
  </si>
  <si>
    <t>4.1.</t>
  </si>
  <si>
    <t>Kapitalizirana ulaganja u razvoj</t>
  </si>
  <si>
    <t>016</t>
  </si>
  <si>
    <t>4.2.</t>
  </si>
  <si>
    <t>Koncesije, patenti, licence i druga prava</t>
  </si>
  <si>
    <t>017</t>
  </si>
  <si>
    <t>4.3.</t>
  </si>
  <si>
    <t>Ostala nematerijalna imovina</t>
  </si>
  <si>
    <t>018</t>
  </si>
  <si>
    <t>4.4.</t>
  </si>
  <si>
    <t>Nematerijalna imovina u pripremi</t>
  </si>
  <si>
    <t>019</t>
  </si>
  <si>
    <t>1/4</t>
  </si>
  <si>
    <t>5.</t>
  </si>
  <si>
    <t xml:space="preserve">Biološka imovina </t>
  </si>
  <si>
    <t>020</t>
  </si>
  <si>
    <t>6.</t>
  </si>
  <si>
    <t>Ulaganja u zavisne subjekte</t>
  </si>
  <si>
    <t>021</t>
  </si>
  <si>
    <t>7.</t>
  </si>
  <si>
    <t>Ulaganja u pridružene subjekte</t>
  </si>
  <si>
    <t>022</t>
  </si>
  <si>
    <t>8.</t>
  </si>
  <si>
    <t>Ulaganja u zajedničke poduhvate</t>
  </si>
  <si>
    <t>023</t>
  </si>
  <si>
    <t>9.</t>
  </si>
  <si>
    <t>Goodwill</t>
  </si>
  <si>
    <t>024</t>
  </si>
  <si>
    <t>10.</t>
  </si>
  <si>
    <t>Finansijska imovina po fer vrijednosti kroz ostali ukupni rezultat (026+027)</t>
  </si>
  <si>
    <t>025</t>
  </si>
  <si>
    <t>10.1.</t>
  </si>
  <si>
    <t>Ulaganja u instrumente kapitala</t>
  </si>
  <si>
    <t>026</t>
  </si>
  <si>
    <t>10.2.</t>
  </si>
  <si>
    <t>Obveznice, dati krediti i ostali dužnički instrumenti</t>
  </si>
  <si>
    <t>027</t>
  </si>
  <si>
    <t>11.</t>
  </si>
  <si>
    <t>Finansijska imovina po amortizovanom trošku (029 do 032)</t>
  </si>
  <si>
    <t>028</t>
  </si>
  <si>
    <t>11.1</t>
  </si>
  <si>
    <t>Depoziti kod banaka</t>
  </si>
  <si>
    <t>029</t>
  </si>
  <si>
    <t>11.2.</t>
  </si>
  <si>
    <t xml:space="preserve">Dati krediti </t>
  </si>
  <si>
    <t>030</t>
  </si>
  <si>
    <t>11.3.</t>
  </si>
  <si>
    <t>Obveznice</t>
  </si>
  <si>
    <t>031</t>
  </si>
  <si>
    <t>11.4.</t>
  </si>
  <si>
    <t>Ostala finansijska imovina po amortizovanom trošku</t>
  </si>
  <si>
    <t>032</t>
  </si>
  <si>
    <t>12.</t>
  </si>
  <si>
    <t>Potraživanja po finansijskim najmovima</t>
  </si>
  <si>
    <t>033</t>
  </si>
  <si>
    <t>13.</t>
  </si>
  <si>
    <t>Ostala imovina i potraživanja</t>
  </si>
  <si>
    <t>034</t>
  </si>
  <si>
    <t>B.</t>
  </si>
  <si>
    <t>Odgođena porezna imovina</t>
  </si>
  <si>
    <t>035</t>
  </si>
  <si>
    <t>C.</t>
  </si>
  <si>
    <r>
      <rPr>
        <b/>
        <sz val="11"/>
        <color theme="1"/>
        <rFont val="Arial Narrow"/>
        <family val="2"/>
      </rPr>
      <t xml:space="preserve">Kratkoročna imovina </t>
    </r>
    <r>
      <rPr>
        <sz val="11"/>
        <color theme="1"/>
        <rFont val="Arial Narrow"/>
        <family val="2"/>
      </rPr>
      <t>(037+043+044+045+049+054+055+056+057+058+059)</t>
    </r>
  </si>
  <si>
    <t>036</t>
  </si>
  <si>
    <t>Zalihe (038 do 042)</t>
  </si>
  <si>
    <t>037</t>
  </si>
  <si>
    <t>Sirovine, materijal, rezervni dijelovi i sitan inventar</t>
  </si>
  <si>
    <t>038</t>
  </si>
  <si>
    <t>Proizvodnja u toku, poluproizvodi i nedovršene usluge</t>
  </si>
  <si>
    <t>039</t>
  </si>
  <si>
    <t>Gotovi proizvodi</t>
  </si>
  <si>
    <t>040</t>
  </si>
  <si>
    <t>Roba</t>
  </si>
  <si>
    <t>041</t>
  </si>
  <si>
    <t>Dati avansi</t>
  </si>
  <si>
    <t>042</t>
  </si>
  <si>
    <t>Dugoročna imovina namijenjena prodaji i imovina poslovanja koje se obustavlja</t>
  </si>
  <si>
    <t>043</t>
  </si>
  <si>
    <t>Ugovorna imovina</t>
  </si>
  <si>
    <t>044</t>
  </si>
  <si>
    <t>Potraživanja od kupaca (046 do 048)</t>
  </si>
  <si>
    <t>045</t>
  </si>
  <si>
    <t>Kupci - povezane strane</t>
  </si>
  <si>
    <t>046</t>
  </si>
  <si>
    <t>Kupci u zemlji</t>
  </si>
  <si>
    <t>047</t>
  </si>
  <si>
    <t>Kupci u inostranstvu</t>
  </si>
  <si>
    <t>048</t>
  </si>
  <si>
    <t>Ostala finansijska imovina po amortizovanom trošku (050 do 053)</t>
  </si>
  <si>
    <t>049</t>
  </si>
  <si>
    <t>5.1.</t>
  </si>
  <si>
    <t>050</t>
  </si>
  <si>
    <t>5.2.</t>
  </si>
  <si>
    <t>051</t>
  </si>
  <si>
    <t>5.3.</t>
  </si>
  <si>
    <t>052</t>
  </si>
  <si>
    <t>5.4.</t>
  </si>
  <si>
    <t>053</t>
  </si>
  <si>
    <t>054</t>
  </si>
  <si>
    <t>Finansijska imovina po fer vrijednosti kroz izvještaj o dobiti ili gubitku</t>
  </si>
  <si>
    <t>055</t>
  </si>
  <si>
    <t>2/4</t>
  </si>
  <si>
    <t>Derivatni finansijski instrumenti</t>
  </si>
  <si>
    <t>056</t>
  </si>
  <si>
    <t>Novac i novčani ekvivalenti (isključujući prekoračenja po bankovnim računima)</t>
  </si>
  <si>
    <t>057</t>
  </si>
  <si>
    <t>Akontacije poreza na dobit</t>
  </si>
  <si>
    <t>058</t>
  </si>
  <si>
    <t>Ostala imovina i potraživanja, uključujući i razgraničenja</t>
  </si>
  <si>
    <t>059</t>
  </si>
  <si>
    <t>D.</t>
  </si>
  <si>
    <r>
      <rPr>
        <b/>
        <sz val="11"/>
        <color theme="1"/>
        <rFont val="Arial Narrow"/>
        <family val="2"/>
      </rPr>
      <t>UKUPNO IMOVINA</t>
    </r>
    <r>
      <rPr>
        <sz val="11"/>
        <color theme="1"/>
        <rFont val="Arial Narrow"/>
        <family val="2"/>
      </rPr>
      <t xml:space="preserve"> (001+035+036)</t>
    </r>
  </si>
  <si>
    <t>060</t>
  </si>
  <si>
    <t>E.</t>
  </si>
  <si>
    <t>VANBILANSNA EVIDENCIJA</t>
  </si>
  <si>
    <t>061</t>
  </si>
  <si>
    <t>F.</t>
  </si>
  <si>
    <r>
      <rPr>
        <b/>
        <sz val="11"/>
        <color theme="1"/>
        <rFont val="Arial Narrow"/>
        <family val="2"/>
      </rPr>
      <t>UKUPNO IMOVINA I VANBILANSNA EVIDENCIJA</t>
    </r>
    <r>
      <rPr>
        <sz val="11"/>
        <color theme="1"/>
        <rFont val="Arial Narrow"/>
        <family val="2"/>
      </rPr>
      <t xml:space="preserve"> (060+061)</t>
    </r>
  </si>
  <si>
    <t>062</t>
  </si>
  <si>
    <t>KAPITAL</t>
  </si>
  <si>
    <t>Vlasnički kapital (102-103+104+105+106+107)</t>
  </si>
  <si>
    <t>Dionički kapital</t>
  </si>
  <si>
    <t>Otkupljene vlastite dionice</t>
  </si>
  <si>
    <t>Udjeli članova društva sa ograničenom odgovornošću</t>
  </si>
  <si>
    <t>Državni kapital</t>
  </si>
  <si>
    <t>Ostali oblici vlasničkog kapitala</t>
  </si>
  <si>
    <t>Dionička premija</t>
  </si>
  <si>
    <t>Rezerve (109+110)</t>
  </si>
  <si>
    <t>3.1.</t>
  </si>
  <si>
    <t xml:space="preserve">Statutarne rezerve </t>
  </si>
  <si>
    <t>3.2.</t>
  </si>
  <si>
    <t>Ostale rezerve</t>
  </si>
  <si>
    <t>Revalorizacione rezerve (112 do 114)</t>
  </si>
  <si>
    <t>Revalorizacione rezerve za nekretnine, postrojenja i opremu</t>
  </si>
  <si>
    <t>Revalorizacione rezerve za finansijsku imovinu mjerenu po fer vrijednosti kroz ostali ukupni rezultat</t>
  </si>
  <si>
    <t>Ostale revalorizacione rezerve</t>
  </si>
  <si>
    <t>Dobit (116+117)</t>
  </si>
  <si>
    <t>Akumulirana, neraspoređena dobit iz prethodnih perioda</t>
  </si>
  <si>
    <t>Dobit tekućeg perioda</t>
  </si>
  <si>
    <t>Gubitak (119+120)</t>
  </si>
  <si>
    <t>6.1.</t>
  </si>
  <si>
    <t>Akumulirani, nepokriveni gubici iz prethodnih perioda</t>
  </si>
  <si>
    <t>6.2.</t>
  </si>
  <si>
    <t>Gubitak tekućeg perioda</t>
  </si>
  <si>
    <r>
      <rPr>
        <b/>
        <sz val="11"/>
        <color theme="1"/>
        <rFont val="Arial Narrow"/>
        <family val="2"/>
      </rPr>
      <t>Kapital koji pripada vlasnicima matičnog društva</t>
    </r>
    <r>
      <rPr>
        <sz val="11"/>
        <color theme="1"/>
        <rFont val="Arial Narrow"/>
        <family val="2"/>
      </rPr>
      <t xml:space="preserve"> (101+107+108+111+115-118)</t>
    </r>
  </si>
  <si>
    <t>Kapital koji pripada vlasnicima manjinskih interesa</t>
  </si>
  <si>
    <t>UKUPNO KAPITAL (121+122)</t>
  </si>
  <si>
    <t>OBAVEZE</t>
  </si>
  <si>
    <r>
      <rPr>
        <b/>
        <sz val="11"/>
        <color theme="1"/>
        <rFont val="Arial Narrow"/>
        <family val="2"/>
      </rPr>
      <t>Dugoročne obaveze</t>
    </r>
    <r>
      <rPr>
        <sz val="11"/>
        <color theme="1"/>
        <rFont val="Arial Narrow"/>
        <family val="2"/>
      </rPr>
      <t xml:space="preserve"> (125+130+131+132)</t>
    </r>
  </si>
  <si>
    <t>Finansijske obaveze po amortizovanom trošku (126 do129)</t>
  </si>
  <si>
    <t>Obaveze po uzetim kreditima</t>
  </si>
  <si>
    <t>3/4</t>
  </si>
  <si>
    <t>Obaveze po osnovu najmova</t>
  </si>
  <si>
    <t>Obaveze po izdatim dužničkim instrumentima</t>
  </si>
  <si>
    <t>Ostale finansijske obaveze po amortizovanom trošku</t>
  </si>
  <si>
    <t>Odgođeni prihod</t>
  </si>
  <si>
    <t>Rezervisanja</t>
  </si>
  <si>
    <t>Ostale obaveze, uključujući i razgraničenja</t>
  </si>
  <si>
    <t>Odgođene porezne obaveze</t>
  </si>
  <si>
    <r>
      <rPr>
        <b/>
        <sz val="11"/>
        <color theme="1"/>
        <rFont val="Arial Narrow"/>
        <family val="2"/>
      </rPr>
      <t xml:space="preserve">Kratkoročne obaveze </t>
    </r>
    <r>
      <rPr>
        <sz val="11"/>
        <color theme="1"/>
        <rFont val="Arial Narrow"/>
        <family val="2"/>
      </rPr>
      <t>(135+142+143+144+145+146+147)</t>
    </r>
  </si>
  <si>
    <t>Finansijske obaveze po amortizovanom trošku (136 do 141)</t>
  </si>
  <si>
    <t>Obaveze prema dobavljačima</t>
  </si>
  <si>
    <t xml:space="preserve">Ugovorne obaveze </t>
  </si>
  <si>
    <t>Finansijske obaveze po fer vrijednosti kroz bilans uspjeha</t>
  </si>
  <si>
    <t>Obaveze za porez na dobit</t>
  </si>
  <si>
    <r>
      <rPr>
        <b/>
        <sz val="11"/>
        <color theme="1"/>
        <rFont val="Arial Narrow"/>
        <family val="2"/>
      </rPr>
      <t xml:space="preserve">UKUPNO OBAVEZE </t>
    </r>
    <r>
      <rPr>
        <sz val="11"/>
        <color theme="1"/>
        <rFont val="Arial Narrow"/>
        <family val="2"/>
      </rPr>
      <t>(124+133+134)</t>
    </r>
  </si>
  <si>
    <r>
      <rPr>
        <b/>
        <sz val="11"/>
        <color theme="1"/>
        <rFont val="Arial Narrow"/>
        <family val="2"/>
      </rPr>
      <t xml:space="preserve">UKUPNO KAPITAL I OBAVEZE </t>
    </r>
    <r>
      <rPr>
        <sz val="11"/>
        <color theme="1"/>
        <rFont val="Arial Narrow"/>
        <family val="2"/>
      </rPr>
      <t>(123+148)</t>
    </r>
  </si>
  <si>
    <t>G.</t>
  </si>
  <si>
    <t>H.</t>
  </si>
  <si>
    <r>
      <rPr>
        <b/>
        <sz val="11"/>
        <color theme="1"/>
        <rFont val="Arial Narrow"/>
        <family val="2"/>
      </rPr>
      <t>UKUPNO KAPITAL, OBAVEZE I VANBILANSNA EVIDENCIJA</t>
    </r>
    <r>
      <rPr>
        <sz val="11"/>
        <color theme="1"/>
        <rFont val="Arial Narrow"/>
        <family val="2"/>
      </rPr>
      <t xml:space="preserve"> (149+150)</t>
    </r>
  </si>
  <si>
    <t>Mjesto i datum</t>
  </si>
  <si>
    <t>Certificirani računovođa</t>
  </si>
  <si>
    <t>Direktor</t>
  </si>
  <si>
    <t>M.P.</t>
  </si>
  <si>
    <t>4/4</t>
  </si>
</sst>
</file>

<file path=xl/styles.xml><?xml version="1.0" encoding="utf-8"?>
<styleSheet xmlns="http://schemas.openxmlformats.org/spreadsheetml/2006/main">
  <numFmts count="2">
    <numFmt numFmtId="164" formatCode="_-* #,##0.00_-;\-* #,##0.00_-;_-* \-??_-;_-@_-"/>
    <numFmt numFmtId="165" formatCode="d/m/yyyy/"/>
  </numFmts>
  <fonts count="26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Arial Narrow"/>
      <family val="2"/>
    </font>
    <font>
      <sz val="11"/>
      <color theme="0" tint="-0.499984740745262"/>
      <name val="Arial Narrow"/>
      <family val="2"/>
      <charset val="238"/>
    </font>
    <font>
      <sz val="11"/>
      <color rgb="FFC0000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3"/>
      <name val="Arial Narrow"/>
      <family val="2"/>
    </font>
    <font>
      <sz val="11"/>
      <color theme="0" tint="-0.499984740745262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.5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1"/>
      <color theme="0" tint="-0.499984740745262"/>
      <name val="Arial"/>
      <family val="2"/>
    </font>
    <font>
      <sz val="11"/>
      <color rgb="FF808080"/>
      <name val="Arial"/>
      <family val="2"/>
    </font>
    <font>
      <sz val="17"/>
      <name val="Bar-Code 39"/>
      <family val="3"/>
    </font>
    <font>
      <b/>
      <sz val="11"/>
      <color rgb="FF000000"/>
      <name val="Arial Narrow"/>
      <family val="2"/>
    </font>
    <font>
      <b/>
      <sz val="11"/>
      <color rgb="FF000000"/>
      <name val="Arial"/>
      <family val="2"/>
    </font>
    <font>
      <b/>
      <sz val="11"/>
      <color theme="0" tint="-0.499984740745262"/>
      <name val="Arial Narrow"/>
      <family val="2"/>
    </font>
    <font>
      <sz val="11"/>
      <color theme="0" tint="-0.499984740745262"/>
      <name val="Arial"/>
      <family val="2"/>
      <charset val="238"/>
    </font>
    <font>
      <sz val="11"/>
      <color theme="0" tint="-0.3499862666707357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top"/>
    </xf>
    <xf numFmtId="0" fontId="7" fillId="0" borderId="0" xfId="1" applyNumberFormat="1" applyFont="1" applyBorder="1" applyAlignment="1" applyProtection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1" applyNumberFormat="1" applyFont="1" applyBorder="1" applyAlignment="1" applyProtection="1">
      <alignment horizontal="left" vertical="top"/>
    </xf>
    <xf numFmtId="0" fontId="8" fillId="0" borderId="0" xfId="1" applyNumberFormat="1" applyFont="1" applyBorder="1" applyAlignment="1" applyProtection="1">
      <alignment horizontal="right" vertical="top"/>
    </xf>
    <xf numFmtId="0" fontId="7" fillId="0" borderId="0" xfId="1" applyNumberFormat="1" applyFont="1" applyBorder="1" applyAlignment="1" applyProtection="1">
      <alignment horizontal="center" vertical="top"/>
    </xf>
    <xf numFmtId="0" fontId="7" fillId="0" borderId="0" xfId="1" applyNumberFormat="1" applyFont="1" applyBorder="1" applyAlignment="1" applyProtection="1">
      <alignment horizontal="right" vertical="top"/>
    </xf>
    <xf numFmtId="0" fontId="7" fillId="0" borderId="0" xfId="1" applyNumberFormat="1" applyFont="1" applyBorder="1" applyAlignment="1" applyProtection="1">
      <alignment vertical="top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3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left" vertical="center" wrapText="1" indent="2"/>
    </xf>
    <xf numFmtId="0" fontId="11" fillId="2" borderId="1" xfId="0" applyFont="1" applyFill="1" applyBorder="1" applyAlignment="1">
      <alignment horizontal="left" vertical="center" indent="2"/>
    </xf>
    <xf numFmtId="0" fontId="12" fillId="2" borderId="1" xfId="0" applyFont="1" applyFill="1" applyBorder="1" applyAlignment="1" applyProtection="1">
      <alignment horizontal="left" vertical="center"/>
      <protection locked="0"/>
    </xf>
    <xf numFmtId="3" fontId="11" fillId="2" borderId="1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left" vertical="center"/>
    </xf>
    <xf numFmtId="3" fontId="19" fillId="0" borderId="0" xfId="1" quotePrefix="1" applyNumberFormat="1" applyFont="1" applyBorder="1" applyAlignment="1" applyProtection="1">
      <alignment horizontal="left" vertical="center"/>
    </xf>
    <xf numFmtId="3" fontId="20" fillId="0" borderId="0" xfId="1" quotePrefix="1" applyNumberFormat="1" applyFont="1" applyBorder="1" applyAlignment="1" applyProtection="1">
      <alignment horizontal="right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3" fontId="19" fillId="0" borderId="0" xfId="1" quotePrefix="1" applyNumberFormat="1" applyFont="1" applyBorder="1" applyAlignment="1" applyProtection="1">
      <alignment horizontal="right" vertical="center"/>
    </xf>
    <xf numFmtId="2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3" fontId="24" fillId="0" borderId="0" xfId="1" quotePrefix="1" applyNumberFormat="1" applyFont="1" applyBorder="1" applyAlignment="1" applyProtection="1">
      <alignment horizontal="right"/>
    </xf>
    <xf numFmtId="165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7" fillId="0" borderId="0" xfId="1" applyNumberFormat="1" applyFont="1" applyBorder="1" applyAlignment="1" applyProtection="1">
      <alignment horizontal="left" vertical="top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ir\Desktop\Privredna%20dru&#353;tv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Konverter"/>
      <sheetName val="#UNOS"/>
      <sheetName val="Uputstvo"/>
      <sheetName val="OsnPodaci"/>
      <sheetName val="BS"/>
      <sheetName val="BU"/>
      <sheetName val="GTDIR"/>
      <sheetName val="GTIND"/>
      <sheetName val="PPP"/>
      <sheetName val="ANEKS"/>
      <sheetName val="IPK"/>
      <sheetName val="STANEX"/>
      <sheetName val="INV01-1"/>
      <sheetName val="INV01-2"/>
      <sheetName val="ZS"/>
      <sheetName val="OVN"/>
      <sheetName val="ONŠ"/>
      <sheetName val="TZ"/>
      <sheetName val="ObavijRazvrst"/>
      <sheetName val="IzjStandard"/>
    </sheetNames>
    <sheetDataSet>
      <sheetData sheetId="0">
        <row r="2">
          <cell r="D2" t="str">
            <v>Banovići</v>
          </cell>
          <cell r="S2" t="str">
            <v>d.o.o.</v>
          </cell>
          <cell r="Y2" t="str">
            <v>Osnovna</v>
          </cell>
          <cell r="AC2" t="str">
            <v>Mikro</v>
          </cell>
          <cell r="AD2">
            <v>10</v>
          </cell>
          <cell r="AG2" t="str">
            <v>Tuzlanski kanton</v>
          </cell>
          <cell r="AI2" t="str">
            <v>Bihać</v>
          </cell>
        </row>
        <row r="3">
          <cell r="D3" t="str">
            <v>Bihać</v>
          </cell>
          <cell r="S3" t="str">
            <v>d.d.</v>
          </cell>
          <cell r="Y3" t="str">
            <v>Izmijenjena</v>
          </cell>
          <cell r="AC3" t="str">
            <v>Malo</v>
          </cell>
          <cell r="AG3" t="str">
            <v>Unsko-sanski kanton</v>
          </cell>
          <cell r="AI3" t="str">
            <v>Cazin</v>
          </cell>
        </row>
        <row r="4">
          <cell r="D4" t="str">
            <v>Bosanska Krupa</v>
          </cell>
          <cell r="S4" t="str">
            <v>d.n.o.</v>
          </cell>
          <cell r="AC4" t="str">
            <v>Srednje</v>
          </cell>
          <cell r="AG4" t="str">
            <v xml:space="preserve">Kanton 10 </v>
          </cell>
          <cell r="AI4" t="str">
            <v>Čapljina</v>
          </cell>
        </row>
        <row r="5">
          <cell r="D5" t="str">
            <v>Bosanski Petrovac</v>
          </cell>
          <cell r="S5" t="str">
            <v>k.d.</v>
          </cell>
          <cell r="AC5" t="str">
            <v>Veliko</v>
          </cell>
          <cell r="AG5" t="str">
            <v>Zeničko-dobojski kanton</v>
          </cell>
          <cell r="AI5" t="str">
            <v>Goražde</v>
          </cell>
        </row>
        <row r="6">
          <cell r="D6" t="str">
            <v>Bosansko Grahovo</v>
          </cell>
          <cell r="S6" t="str">
            <v>ostalo</v>
          </cell>
          <cell r="AG6" t="str">
            <v>Srednjobosanski kanton</v>
          </cell>
          <cell r="AI6" t="str">
            <v>Gračanica</v>
          </cell>
        </row>
        <row r="7">
          <cell r="D7" t="str">
            <v>Breza</v>
          </cell>
          <cell r="AG7" t="str">
            <v>Hercegovačko-neretvanski kanton</v>
          </cell>
          <cell r="AI7" t="str">
            <v>Gradačac</v>
          </cell>
        </row>
        <row r="8">
          <cell r="D8" t="str">
            <v>Bugojno</v>
          </cell>
          <cell r="AG8" t="str">
            <v>Posavski kanton</v>
          </cell>
          <cell r="AI8" t="str">
            <v>Livno</v>
          </cell>
        </row>
        <row r="9">
          <cell r="D9" t="str">
            <v>Busovača</v>
          </cell>
          <cell r="AG9" t="str">
            <v>Bosansko-podrinjski kanton</v>
          </cell>
          <cell r="AI9" t="str">
            <v>Ljubuški</v>
          </cell>
        </row>
        <row r="10">
          <cell r="D10" t="str">
            <v>Bužim</v>
          </cell>
          <cell r="AG10" t="str">
            <v>Zapadnohercegovački kanton</v>
          </cell>
          <cell r="AI10" t="str">
            <v>Mostar</v>
          </cell>
        </row>
        <row r="11">
          <cell r="D11" t="str">
            <v>Cazin</v>
          </cell>
          <cell r="AG11" t="str">
            <v>Kanton Sarajevo</v>
          </cell>
          <cell r="AI11" t="str">
            <v>Sarajevo</v>
          </cell>
        </row>
        <row r="12">
          <cell r="D12" t="str">
            <v>Čapljina</v>
          </cell>
          <cell r="AI12" t="str">
            <v>Srebrenik</v>
          </cell>
        </row>
        <row r="13">
          <cell r="D13" t="str">
            <v>Čelić</v>
          </cell>
          <cell r="AI13" t="str">
            <v>Široki Brijeg</v>
          </cell>
        </row>
        <row r="14">
          <cell r="D14" t="str">
            <v>Čitluk</v>
          </cell>
          <cell r="AI14" t="str">
            <v>Tuzla</v>
          </cell>
        </row>
        <row r="15">
          <cell r="D15" t="str">
            <v>Doboj-Istok</v>
          </cell>
          <cell r="AI15" t="str">
            <v>Visoko</v>
          </cell>
        </row>
        <row r="16">
          <cell r="D16" t="str">
            <v>Doboj-Jug</v>
          </cell>
          <cell r="AI16" t="str">
            <v>Zenica</v>
          </cell>
        </row>
        <row r="17">
          <cell r="D17" t="str">
            <v>Dobretići</v>
          </cell>
          <cell r="AI17" t="str">
            <v>Živinice</v>
          </cell>
        </row>
        <row r="18">
          <cell r="D18" t="str">
            <v>Domaljevac-Šamac</v>
          </cell>
        </row>
        <row r="19">
          <cell r="D19" t="str">
            <v>Donji Vakuf</v>
          </cell>
        </row>
        <row r="20">
          <cell r="D20" t="str">
            <v>Drvar</v>
          </cell>
        </row>
        <row r="21">
          <cell r="D21" t="str">
            <v>Foča</v>
          </cell>
        </row>
        <row r="22">
          <cell r="D22" t="str">
            <v>Fojnica</v>
          </cell>
        </row>
        <row r="23">
          <cell r="D23" t="str">
            <v>Glamoč</v>
          </cell>
        </row>
        <row r="24">
          <cell r="D24" t="str">
            <v>Goražde</v>
          </cell>
        </row>
        <row r="25">
          <cell r="D25" t="str">
            <v>Gornji Vakuf-Uskoplje</v>
          </cell>
        </row>
        <row r="26">
          <cell r="D26" t="str">
            <v>Gračanica</v>
          </cell>
        </row>
        <row r="27">
          <cell r="D27" t="str">
            <v>Gradačac</v>
          </cell>
        </row>
        <row r="28">
          <cell r="D28" t="str">
            <v>Grude</v>
          </cell>
        </row>
        <row r="29">
          <cell r="D29" t="str">
            <v>Hadžići</v>
          </cell>
        </row>
        <row r="30">
          <cell r="D30" t="str">
            <v>Ilidža</v>
          </cell>
        </row>
        <row r="31">
          <cell r="D31" t="str">
            <v>Ilijaš</v>
          </cell>
        </row>
        <row r="32">
          <cell r="D32" t="str">
            <v>Jablanica</v>
          </cell>
        </row>
        <row r="33">
          <cell r="D33" t="str">
            <v>Jajce</v>
          </cell>
        </row>
        <row r="34">
          <cell r="D34" t="str">
            <v>Kakanj</v>
          </cell>
        </row>
        <row r="35">
          <cell r="D35" t="str">
            <v>Kalesija</v>
          </cell>
        </row>
        <row r="36">
          <cell r="D36" t="str">
            <v>Kiseljak</v>
          </cell>
        </row>
        <row r="37">
          <cell r="D37" t="str">
            <v>Kladanj</v>
          </cell>
        </row>
        <row r="38">
          <cell r="D38" t="str">
            <v>Ključ</v>
          </cell>
        </row>
        <row r="39">
          <cell r="D39" t="str">
            <v>Konjic</v>
          </cell>
        </row>
        <row r="40">
          <cell r="D40" t="str">
            <v>Kreševo</v>
          </cell>
        </row>
        <row r="41">
          <cell r="D41" t="str">
            <v>Kupres</v>
          </cell>
        </row>
        <row r="42">
          <cell r="D42" t="str">
            <v>Livno</v>
          </cell>
        </row>
        <row r="43">
          <cell r="D43" t="str">
            <v>Lukavac</v>
          </cell>
        </row>
        <row r="44">
          <cell r="D44" t="str">
            <v>Ljubuški</v>
          </cell>
        </row>
        <row r="45">
          <cell r="D45" t="str">
            <v>Maglaj</v>
          </cell>
        </row>
        <row r="46">
          <cell r="D46" t="str">
            <v>Mostar</v>
          </cell>
        </row>
        <row r="47">
          <cell r="D47" t="str">
            <v>Neum</v>
          </cell>
        </row>
        <row r="48">
          <cell r="D48" t="str">
            <v>Novi Travnik</v>
          </cell>
        </row>
        <row r="49">
          <cell r="D49" t="str">
            <v>Odžak</v>
          </cell>
        </row>
        <row r="50">
          <cell r="D50" t="str">
            <v>Olovo</v>
          </cell>
        </row>
        <row r="51">
          <cell r="D51" t="str">
            <v>Orašje</v>
          </cell>
        </row>
        <row r="52">
          <cell r="D52" t="str">
            <v>Pale</v>
          </cell>
        </row>
        <row r="53">
          <cell r="D53" t="str">
            <v>Posušje</v>
          </cell>
        </row>
        <row r="54">
          <cell r="D54" t="str">
            <v>Prozor</v>
          </cell>
        </row>
        <row r="55">
          <cell r="D55" t="str">
            <v>Ravno</v>
          </cell>
        </row>
        <row r="56">
          <cell r="D56" t="str">
            <v>Sanski Most</v>
          </cell>
        </row>
        <row r="57">
          <cell r="D57" t="str">
            <v>Sapna</v>
          </cell>
        </row>
        <row r="58">
          <cell r="D58" t="str">
            <v>Sarajevo-Centar</v>
          </cell>
        </row>
        <row r="59">
          <cell r="D59" t="str">
            <v>Sarajevo-Novi Grad</v>
          </cell>
        </row>
        <row r="60">
          <cell r="D60" t="str">
            <v>Sarajevo-Novo Sarajevo</v>
          </cell>
        </row>
        <row r="61">
          <cell r="D61" t="str">
            <v>Sarajevo-Stari Grad</v>
          </cell>
        </row>
        <row r="62">
          <cell r="D62" t="str">
            <v>Srebrenik</v>
          </cell>
        </row>
        <row r="63">
          <cell r="D63" t="str">
            <v>Stolac</v>
          </cell>
        </row>
        <row r="64">
          <cell r="D64" t="str">
            <v>Široki Brijeg</v>
          </cell>
        </row>
        <row r="65">
          <cell r="D65" t="str">
            <v>Teočak</v>
          </cell>
        </row>
        <row r="66">
          <cell r="D66" t="str">
            <v>Tešanj</v>
          </cell>
        </row>
        <row r="67">
          <cell r="D67" t="str">
            <v>Tomislavgrad</v>
          </cell>
        </row>
        <row r="68">
          <cell r="D68" t="str">
            <v>Travnik</v>
          </cell>
        </row>
        <row r="69">
          <cell r="D69" t="str">
            <v>Trnovo</v>
          </cell>
        </row>
        <row r="70">
          <cell r="D70" t="str">
            <v>Tuzla</v>
          </cell>
        </row>
        <row r="71">
          <cell r="D71" t="str">
            <v>Usora</v>
          </cell>
        </row>
        <row r="72">
          <cell r="D72" t="str">
            <v>Vareš</v>
          </cell>
        </row>
        <row r="73">
          <cell r="D73" t="str">
            <v>Velika Kladuša</v>
          </cell>
        </row>
        <row r="74">
          <cell r="D74" t="str">
            <v>Visoko</v>
          </cell>
        </row>
        <row r="75">
          <cell r="D75" t="str">
            <v>Vitez</v>
          </cell>
        </row>
        <row r="76">
          <cell r="D76" t="str">
            <v>Vogošća</v>
          </cell>
        </row>
        <row r="77">
          <cell r="D77" t="str">
            <v>Zavidovići</v>
          </cell>
        </row>
        <row r="78">
          <cell r="D78" t="str">
            <v>Zenica</v>
          </cell>
        </row>
        <row r="79">
          <cell r="D79" t="str">
            <v>Žepče</v>
          </cell>
        </row>
        <row r="80">
          <cell r="D80" t="str">
            <v>Živinice</v>
          </cell>
        </row>
      </sheetData>
      <sheetData sheetId="1">
        <row r="12">
          <cell r="B12" t="str">
            <v>103</v>
          </cell>
        </row>
      </sheetData>
      <sheetData sheetId="2"/>
      <sheetData sheetId="3">
        <row r="4">
          <cell r="A4" t="str">
            <v>4218055990000</v>
          </cell>
          <cell r="B4" t="str">
            <v>RMK PROMET D.D.</v>
          </cell>
        </row>
        <row r="10">
          <cell r="A10" t="str">
            <v>Zenica</v>
          </cell>
        </row>
        <row r="13">
          <cell r="A13" t="str">
            <v>Kučukovoći 2</v>
          </cell>
        </row>
        <row r="16">
          <cell r="B16" t="str">
            <v>218055990000</v>
          </cell>
        </row>
        <row r="18">
          <cell r="B18" t="str">
            <v>Trgovina na veliko metalnom robom, instalacijskim materijalom, uređajima i opremom za vodovod i grijanje</v>
          </cell>
        </row>
        <row r="19">
          <cell r="A19" t="str">
            <v>46.74</v>
          </cell>
        </row>
        <row r="23">
          <cell r="A23" t="str">
            <v>1401021120082943</v>
          </cell>
          <cell r="B23" t="str">
            <v>ASA Banka Naša i snažna d.d. Sarajevo</v>
          </cell>
        </row>
        <row r="35">
          <cell r="A35" t="str">
            <v xml:space="preserve">Rasim </v>
          </cell>
          <cell r="B35" t="str">
            <v>Mulić</v>
          </cell>
        </row>
        <row r="55">
          <cell r="A55" t="str">
            <v>Godišnji</v>
          </cell>
        </row>
        <row r="58">
          <cell r="B58">
            <v>44834</v>
          </cell>
          <cell r="D58">
            <v>44848</v>
          </cell>
        </row>
        <row r="68">
          <cell r="A68" t="str">
            <v>Beganović (Nesib) Jasmin, licenca br. CR-53115/5       ILI       NAZIV REV. DRUŠTVA; licenca br. 0000000000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F932E"/>
  </sheetPr>
  <dimension ref="A1:AII154"/>
  <sheetViews>
    <sheetView showGridLines="0" tabSelected="1" view="pageLayout" topLeftCell="E102" zoomScaleNormal="100" workbookViewId="0">
      <selection activeCell="J111" sqref="J111"/>
    </sheetView>
  </sheetViews>
  <sheetFormatPr defaultColWidth="7.5703125" defaultRowHeight="16.5"/>
  <cols>
    <col min="1" max="2" width="7.5703125" style="20" hidden="1" customWidth="1"/>
    <col min="3" max="3" width="11" style="20" hidden="1" customWidth="1"/>
    <col min="4" max="4" width="7.5703125" style="20" hidden="1" customWidth="1"/>
    <col min="5" max="5" width="7.7109375" style="59" customWidth="1"/>
    <col min="6" max="6" width="79.85546875" style="57" customWidth="1"/>
    <col min="7" max="7" width="9.28515625" style="57" customWidth="1"/>
    <col min="8" max="8" width="7.28515625" style="57" customWidth="1"/>
    <col min="9" max="9" width="18.85546875" style="25" customWidth="1"/>
    <col min="10" max="10" width="18.85546875" style="21" customWidth="1"/>
    <col min="11" max="919" width="7.5703125" style="21"/>
    <col min="920" max="16384" width="7.5703125" style="22"/>
  </cols>
  <sheetData>
    <row r="1" spans="1:919" s="7" customFormat="1" ht="15.75" customHeight="1">
      <c r="A1" s="1"/>
      <c r="B1" s="1"/>
      <c r="C1" s="1"/>
      <c r="D1" s="1"/>
      <c r="E1" s="2" t="s">
        <v>0</v>
      </c>
      <c r="F1" s="3"/>
      <c r="G1" s="3"/>
      <c r="H1" s="3"/>
      <c r="I1" s="4"/>
      <c r="J1" s="5" t="s">
        <v>1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</row>
    <row r="2" spans="1:919" s="14" customFormat="1" ht="15.75" customHeight="1">
      <c r="A2" s="8"/>
      <c r="B2" s="8"/>
      <c r="C2" s="8"/>
      <c r="D2" s="8"/>
      <c r="E2" s="9" t="str">
        <f>IF([1]OsnPodaci!B4="","",[1]OsnPodaci!B4)</f>
        <v>RMK PROMET D.D.</v>
      </c>
      <c r="F2" s="10"/>
      <c r="G2" s="10"/>
      <c r="H2" s="2"/>
      <c r="I2" s="11"/>
      <c r="J2" s="12" t="str">
        <f>IF([1]OsnPodaci!A4="","",[1]OsnPodaci!A4)</f>
        <v>4218055990000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</row>
    <row r="3" spans="1:919" s="7" customFormat="1" ht="15.75" customHeight="1">
      <c r="A3" s="1"/>
      <c r="B3" s="1"/>
      <c r="C3" s="1"/>
      <c r="D3" s="1"/>
      <c r="E3" s="2" t="s">
        <v>2</v>
      </c>
      <c r="F3" s="3"/>
      <c r="G3" s="3"/>
      <c r="H3" s="15"/>
      <c r="I3" s="4"/>
      <c r="J3" s="5" t="s">
        <v>3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</row>
    <row r="4" spans="1:919" s="14" customFormat="1" ht="15.75" customHeight="1">
      <c r="A4" s="8"/>
      <c r="B4" s="8"/>
      <c r="C4" s="8"/>
      <c r="D4" s="8"/>
      <c r="E4" s="9" t="str">
        <f>IF(OR([1]OsnPodaci!A10="",[1]OsnPodaci!A13=""),"",[1]OsnPodaci!A10 &amp; ", " &amp; [1]OsnPodaci!A13)</f>
        <v>Zenica, Kučukovoći 2</v>
      </c>
      <c r="F4" s="10"/>
      <c r="G4" s="10"/>
      <c r="H4" s="10"/>
      <c r="I4" s="11"/>
      <c r="J4" s="16" t="str">
        <f>IF([1]OsnPodaci!B16="","",[1]OsnPodaci!B16)</f>
        <v>218055990000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</row>
    <row r="5" spans="1:919" s="7" customFormat="1" ht="15.75" customHeight="1">
      <c r="A5" s="1"/>
      <c r="B5" s="1"/>
      <c r="C5" s="1"/>
      <c r="D5" s="1"/>
      <c r="E5" s="2" t="s">
        <v>4</v>
      </c>
      <c r="F5" s="3"/>
      <c r="I5" s="4"/>
      <c r="J5" s="5" t="s">
        <v>5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</row>
    <row r="6" spans="1:919" s="14" customFormat="1" ht="15.75" customHeight="1">
      <c r="A6" s="8"/>
      <c r="B6" s="8"/>
      <c r="C6" s="8"/>
      <c r="D6" s="8"/>
      <c r="E6" s="15" t="str">
        <f>IF([1]OsnPodaci!A19="","",[1]OsnPodaci!A19)</f>
        <v>46.74</v>
      </c>
      <c r="F6" s="17"/>
      <c r="I6" s="11"/>
      <c r="J6" s="18" t="str">
        <f>IF([1]OsnPodaci!B23="","",[1]OsnPodaci!B23)</f>
        <v>ASA Banka Naša i snažna d.d. Sarajevo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</row>
    <row r="7" spans="1:919" s="14" customFormat="1" ht="15.75" customHeight="1">
      <c r="A7" s="8"/>
      <c r="B7" s="8"/>
      <c r="C7" s="8"/>
      <c r="D7" s="8"/>
      <c r="E7" s="2" t="s">
        <v>6</v>
      </c>
      <c r="F7" s="17"/>
      <c r="I7" s="11"/>
      <c r="J7" s="5" t="s">
        <v>7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</row>
    <row r="8" spans="1:919" s="14" customFormat="1" ht="15.75" customHeight="1">
      <c r="A8" s="8"/>
      <c r="B8" s="8"/>
      <c r="C8" s="8"/>
      <c r="D8" s="8"/>
      <c r="E8" s="75" t="str">
        <f>IF([1]OsnPodaci!B18="","",[1]OsnPodaci!B18)</f>
        <v>Trgovina na veliko metalnom robom, instalacijskim materijalom, uređajima i opremom za vodovod i grijanje</v>
      </c>
      <c r="F8" s="75"/>
      <c r="G8" s="75"/>
      <c r="I8" s="11"/>
      <c r="J8" s="16" t="str">
        <f>IF([1]OsnPodaci!A23="","",[1]OsnPodaci!A23)</f>
        <v>1401021120082943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</row>
    <row r="9" spans="1:919" s="14" customFormat="1" ht="15.75" customHeight="1">
      <c r="A9" s="8"/>
      <c r="B9" s="8"/>
      <c r="C9" s="8"/>
      <c r="D9" s="8"/>
      <c r="E9" s="75"/>
      <c r="F9" s="75"/>
      <c r="G9" s="75"/>
      <c r="I9" s="11"/>
      <c r="J9" s="5" t="s">
        <v>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</row>
    <row r="10" spans="1:919" s="14" customFormat="1" ht="15" customHeight="1">
      <c r="A10" s="8"/>
      <c r="B10" s="8"/>
      <c r="C10" s="8"/>
      <c r="D10" s="8"/>
      <c r="E10" s="19"/>
      <c r="F10" s="19"/>
      <c r="I10" s="11"/>
      <c r="J10" s="16" t="str">
        <f>IF('[1]#UNOS'!B12="","",'[1]#UNOS'!B12)</f>
        <v>103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</row>
    <row r="11" spans="1:919" ht="14.25" customHeight="1">
      <c r="E11" s="76" t="s">
        <v>9</v>
      </c>
      <c r="F11" s="76"/>
      <c r="G11" s="76"/>
      <c r="H11" s="76"/>
      <c r="I11" s="76"/>
      <c r="J11" s="76"/>
    </row>
    <row r="12" spans="1:919" ht="14.25" customHeight="1">
      <c r="E12" s="76" t="s">
        <v>10</v>
      </c>
      <c r="F12" s="76"/>
      <c r="G12" s="76"/>
      <c r="H12" s="76"/>
      <c r="I12" s="76"/>
      <c r="J12" s="76"/>
    </row>
    <row r="13" spans="1:919" ht="15" customHeight="1">
      <c r="E13" s="77" t="str">
        <f>IF([1]OsnPodaci!B58="","Unijeti interval izvještavanja.","na dan "&amp;TEXT([1]OsnPodaci!B58,"dd.mm.yyyy.")&amp;" godine")</f>
        <v>na dan 30.09.2022. godine</v>
      </c>
      <c r="F13" s="77"/>
      <c r="G13" s="77"/>
      <c r="H13" s="77"/>
      <c r="I13" s="77"/>
      <c r="J13" s="77"/>
    </row>
    <row r="14" spans="1:919" ht="13.5" customHeight="1">
      <c r="E14" s="23" t="str">
        <f>IF(ISERROR(FIND("tvaranje",[1]OsnPodaci!A55,1)&gt;0),"",[1]OsnPodaci!A55)&amp;IF(ISERROR(FIND("promjene",[1]OsnPodaci!A55,1)&gt;0),"",[1]OsnPodaci!A55)</f>
        <v/>
      </c>
      <c r="F14" s="24"/>
      <c r="G14" s="24"/>
      <c r="H14" s="24"/>
      <c r="J14" s="26" t="s">
        <v>11</v>
      </c>
    </row>
    <row r="15" spans="1:919" ht="33" customHeight="1">
      <c r="E15" s="27" t="s">
        <v>12</v>
      </c>
      <c r="F15" s="28" t="s">
        <v>13</v>
      </c>
      <c r="G15" s="28" t="s">
        <v>14</v>
      </c>
      <c r="H15" s="29" t="s">
        <v>15</v>
      </c>
      <c r="I15" s="28" t="s">
        <v>16</v>
      </c>
      <c r="J15" s="30" t="s">
        <v>17</v>
      </c>
    </row>
    <row r="16" spans="1:919" s="36" customFormat="1" ht="12.75" customHeight="1">
      <c r="A16" s="31"/>
      <c r="B16" s="31"/>
      <c r="C16" s="31"/>
      <c r="D16" s="31"/>
      <c r="E16" s="32">
        <v>1</v>
      </c>
      <c r="F16" s="33">
        <v>2</v>
      </c>
      <c r="G16" s="33">
        <v>3</v>
      </c>
      <c r="H16" s="34">
        <v>4</v>
      </c>
      <c r="I16" s="34">
        <v>5</v>
      </c>
      <c r="J16" s="34">
        <v>6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  <c r="TJ16" s="35"/>
      <c r="TK16" s="35"/>
      <c r="TL16" s="35"/>
      <c r="TM16" s="35"/>
      <c r="TN16" s="35"/>
      <c r="TO16" s="35"/>
      <c r="TP16" s="35"/>
      <c r="TQ16" s="35"/>
      <c r="TR16" s="35"/>
      <c r="TS16" s="35"/>
      <c r="TT16" s="35"/>
      <c r="TU16" s="35"/>
      <c r="TV16" s="35"/>
      <c r="TW16" s="35"/>
      <c r="TX16" s="35"/>
      <c r="TY16" s="35"/>
      <c r="TZ16" s="35"/>
      <c r="UA16" s="35"/>
      <c r="UB16" s="35"/>
      <c r="UC16" s="35"/>
      <c r="UD16" s="35"/>
      <c r="UE16" s="35"/>
      <c r="UF16" s="35"/>
      <c r="UG16" s="35"/>
      <c r="UH16" s="35"/>
      <c r="UI16" s="35"/>
      <c r="UJ16" s="35"/>
      <c r="UK16" s="35"/>
      <c r="UL16" s="35"/>
      <c r="UM16" s="35"/>
      <c r="UN16" s="35"/>
      <c r="UO16" s="35"/>
      <c r="UP16" s="35"/>
      <c r="UQ16" s="35"/>
      <c r="UR16" s="35"/>
      <c r="US16" s="35"/>
      <c r="UT16" s="35"/>
      <c r="UU16" s="35"/>
      <c r="UV16" s="35"/>
      <c r="UW16" s="35"/>
      <c r="UX16" s="35"/>
      <c r="UY16" s="35"/>
      <c r="UZ16" s="35"/>
      <c r="VA16" s="35"/>
      <c r="VB16" s="35"/>
      <c r="VC16" s="35"/>
      <c r="VD16" s="35"/>
      <c r="VE16" s="35"/>
      <c r="VF16" s="35"/>
      <c r="VG16" s="35"/>
      <c r="VH16" s="35"/>
      <c r="VI16" s="35"/>
      <c r="VJ16" s="35"/>
      <c r="VK16" s="35"/>
      <c r="VL16" s="35"/>
      <c r="VM16" s="35"/>
      <c r="VN16" s="35"/>
      <c r="VO16" s="35"/>
      <c r="VP16" s="35"/>
      <c r="VQ16" s="35"/>
      <c r="VR16" s="35"/>
      <c r="VS16" s="35"/>
      <c r="VT16" s="35"/>
      <c r="VU16" s="35"/>
      <c r="VV16" s="35"/>
      <c r="VW16" s="35"/>
      <c r="VX16" s="35"/>
      <c r="VY16" s="35"/>
      <c r="VZ16" s="35"/>
      <c r="WA16" s="35"/>
      <c r="WB16" s="35"/>
      <c r="WC16" s="35"/>
      <c r="WD16" s="35"/>
      <c r="WE16" s="35"/>
      <c r="WF16" s="35"/>
      <c r="WG16" s="35"/>
      <c r="WH16" s="35"/>
      <c r="WI16" s="35"/>
      <c r="WJ16" s="35"/>
      <c r="WK16" s="35"/>
      <c r="WL16" s="35"/>
      <c r="WM16" s="35"/>
      <c r="WN16" s="35"/>
      <c r="WO16" s="35"/>
      <c r="WP16" s="35"/>
      <c r="WQ16" s="35"/>
      <c r="WR16" s="35"/>
      <c r="WS16" s="35"/>
      <c r="WT16" s="35"/>
      <c r="WU16" s="35"/>
      <c r="WV16" s="35"/>
      <c r="WW16" s="35"/>
      <c r="WX16" s="35"/>
      <c r="WY16" s="35"/>
      <c r="WZ16" s="35"/>
      <c r="XA16" s="35"/>
      <c r="XB16" s="35"/>
      <c r="XC16" s="35"/>
      <c r="XD16" s="35"/>
      <c r="XE16" s="35"/>
      <c r="XF16" s="35"/>
      <c r="XG16" s="35"/>
      <c r="XH16" s="35"/>
      <c r="XI16" s="35"/>
      <c r="XJ16" s="35"/>
      <c r="XK16" s="35"/>
      <c r="XL16" s="35"/>
      <c r="XM16" s="35"/>
      <c r="XN16" s="35"/>
      <c r="XO16" s="35"/>
      <c r="XP16" s="35"/>
      <c r="XQ16" s="35"/>
      <c r="XR16" s="35"/>
      <c r="XS16" s="35"/>
      <c r="XT16" s="35"/>
      <c r="XU16" s="35"/>
      <c r="XV16" s="35"/>
      <c r="XW16" s="35"/>
      <c r="XX16" s="35"/>
      <c r="XY16" s="35"/>
      <c r="XZ16" s="35"/>
      <c r="YA16" s="35"/>
      <c r="YB16" s="35"/>
      <c r="YC16" s="35"/>
      <c r="YD16" s="35"/>
      <c r="YE16" s="35"/>
      <c r="YF16" s="35"/>
      <c r="YG16" s="35"/>
      <c r="YH16" s="35"/>
      <c r="YI16" s="35"/>
      <c r="YJ16" s="35"/>
      <c r="YK16" s="35"/>
      <c r="YL16" s="35"/>
      <c r="YM16" s="35"/>
      <c r="YN16" s="35"/>
      <c r="YO16" s="35"/>
      <c r="YP16" s="35"/>
      <c r="YQ16" s="35"/>
      <c r="YR16" s="35"/>
      <c r="YS16" s="35"/>
      <c r="YT16" s="35"/>
      <c r="YU16" s="35"/>
      <c r="YV16" s="35"/>
      <c r="YW16" s="35"/>
      <c r="YX16" s="35"/>
      <c r="YY16" s="35"/>
      <c r="YZ16" s="35"/>
      <c r="ZA16" s="35"/>
      <c r="ZB16" s="35"/>
      <c r="ZC16" s="35"/>
      <c r="ZD16" s="35"/>
      <c r="ZE16" s="35"/>
      <c r="ZF16" s="35"/>
      <c r="ZG16" s="35"/>
      <c r="ZH16" s="35"/>
      <c r="ZI16" s="35"/>
      <c r="ZJ16" s="35"/>
      <c r="ZK16" s="35"/>
      <c r="ZL16" s="35"/>
      <c r="ZM16" s="35"/>
      <c r="ZN16" s="35"/>
      <c r="ZO16" s="35"/>
      <c r="ZP16" s="35"/>
      <c r="ZQ16" s="35"/>
      <c r="ZR16" s="35"/>
      <c r="ZS16" s="35"/>
      <c r="ZT16" s="35"/>
      <c r="ZU16" s="35"/>
      <c r="ZV16" s="35"/>
      <c r="ZW16" s="35"/>
      <c r="ZX16" s="35"/>
      <c r="ZY16" s="35"/>
      <c r="ZZ16" s="35"/>
      <c r="AAA16" s="35"/>
      <c r="AAB16" s="35"/>
      <c r="AAC16" s="35"/>
      <c r="AAD16" s="35"/>
      <c r="AAE16" s="35"/>
      <c r="AAF16" s="35"/>
      <c r="AAG16" s="35"/>
      <c r="AAH16" s="35"/>
      <c r="AAI16" s="35"/>
      <c r="AAJ16" s="35"/>
      <c r="AAK16" s="35"/>
      <c r="AAL16" s="35"/>
      <c r="AAM16" s="35"/>
      <c r="AAN16" s="35"/>
      <c r="AAO16" s="35"/>
      <c r="AAP16" s="35"/>
      <c r="AAQ16" s="35"/>
      <c r="AAR16" s="35"/>
      <c r="AAS16" s="35"/>
      <c r="AAT16" s="35"/>
      <c r="AAU16" s="35"/>
      <c r="AAV16" s="35"/>
      <c r="AAW16" s="35"/>
      <c r="AAX16" s="35"/>
      <c r="AAY16" s="35"/>
      <c r="AAZ16" s="35"/>
      <c r="ABA16" s="35"/>
      <c r="ABB16" s="35"/>
      <c r="ABC16" s="35"/>
      <c r="ABD16" s="35"/>
      <c r="ABE16" s="35"/>
      <c r="ABF16" s="35"/>
      <c r="ABG16" s="35"/>
      <c r="ABH16" s="35"/>
      <c r="ABI16" s="35"/>
      <c r="ABJ16" s="35"/>
      <c r="ABK16" s="35"/>
      <c r="ABL16" s="35"/>
      <c r="ABM16" s="35"/>
      <c r="ABN16" s="35"/>
      <c r="ABO16" s="35"/>
      <c r="ABP16" s="35"/>
      <c r="ABQ16" s="35"/>
      <c r="ABR16" s="35"/>
      <c r="ABS16" s="35"/>
      <c r="ABT16" s="35"/>
      <c r="ABU16" s="35"/>
      <c r="ABV16" s="35"/>
      <c r="ABW16" s="35"/>
      <c r="ABX16" s="35"/>
      <c r="ABY16" s="35"/>
      <c r="ABZ16" s="35"/>
      <c r="ACA16" s="35"/>
      <c r="ACB16" s="35"/>
      <c r="ACC16" s="35"/>
      <c r="ACD16" s="35"/>
      <c r="ACE16" s="35"/>
      <c r="ACF16" s="35"/>
      <c r="ACG16" s="35"/>
      <c r="ACH16" s="35"/>
      <c r="ACI16" s="35"/>
      <c r="ACJ16" s="35"/>
      <c r="ACK16" s="35"/>
      <c r="ACL16" s="35"/>
      <c r="ACM16" s="35"/>
      <c r="ACN16" s="35"/>
      <c r="ACO16" s="35"/>
      <c r="ACP16" s="35"/>
      <c r="ACQ16" s="35"/>
      <c r="ACR16" s="35"/>
      <c r="ACS16" s="35"/>
      <c r="ACT16" s="35"/>
      <c r="ACU16" s="35"/>
      <c r="ACV16" s="35"/>
      <c r="ACW16" s="35"/>
      <c r="ACX16" s="35"/>
      <c r="ACY16" s="35"/>
      <c r="ACZ16" s="35"/>
      <c r="ADA16" s="35"/>
      <c r="ADB16" s="35"/>
      <c r="ADC16" s="35"/>
      <c r="ADD16" s="35"/>
      <c r="ADE16" s="35"/>
      <c r="ADF16" s="35"/>
      <c r="ADG16" s="35"/>
      <c r="ADH16" s="35"/>
      <c r="ADI16" s="35"/>
      <c r="ADJ16" s="35"/>
      <c r="ADK16" s="35"/>
      <c r="ADL16" s="35"/>
      <c r="ADM16" s="35"/>
      <c r="ADN16" s="35"/>
      <c r="ADO16" s="35"/>
      <c r="ADP16" s="35"/>
      <c r="ADQ16" s="35"/>
      <c r="ADR16" s="35"/>
      <c r="ADS16" s="35"/>
      <c r="ADT16" s="35"/>
      <c r="ADU16" s="35"/>
      <c r="ADV16" s="35"/>
      <c r="ADW16" s="35"/>
      <c r="ADX16" s="35"/>
      <c r="ADY16" s="35"/>
      <c r="ADZ16" s="35"/>
      <c r="AEA16" s="35"/>
      <c r="AEB16" s="35"/>
      <c r="AEC16" s="35"/>
      <c r="AED16" s="35"/>
      <c r="AEE16" s="35"/>
      <c r="AEF16" s="35"/>
      <c r="AEG16" s="35"/>
      <c r="AEH16" s="35"/>
      <c r="AEI16" s="35"/>
      <c r="AEJ16" s="35"/>
      <c r="AEK16" s="35"/>
      <c r="AEL16" s="35"/>
      <c r="AEM16" s="35"/>
      <c r="AEN16" s="35"/>
      <c r="AEO16" s="35"/>
      <c r="AEP16" s="35"/>
      <c r="AEQ16" s="35"/>
      <c r="AER16" s="35"/>
      <c r="AES16" s="35"/>
      <c r="AET16" s="35"/>
      <c r="AEU16" s="35"/>
      <c r="AEV16" s="35"/>
      <c r="AEW16" s="35"/>
      <c r="AEX16" s="35"/>
      <c r="AEY16" s="35"/>
      <c r="AEZ16" s="35"/>
      <c r="AFA16" s="35"/>
      <c r="AFB16" s="35"/>
      <c r="AFC16" s="35"/>
      <c r="AFD16" s="35"/>
      <c r="AFE16" s="35"/>
      <c r="AFF16" s="35"/>
      <c r="AFG16" s="35"/>
      <c r="AFH16" s="35"/>
      <c r="AFI16" s="35"/>
      <c r="AFJ16" s="35"/>
      <c r="AFK16" s="35"/>
      <c r="AFL16" s="35"/>
      <c r="AFM16" s="35"/>
      <c r="AFN16" s="35"/>
      <c r="AFO16" s="35"/>
      <c r="AFP16" s="35"/>
      <c r="AFQ16" s="35"/>
      <c r="AFR16" s="35"/>
      <c r="AFS16" s="35"/>
      <c r="AFT16" s="35"/>
      <c r="AFU16" s="35"/>
      <c r="AFV16" s="35"/>
      <c r="AFW16" s="35"/>
      <c r="AFX16" s="35"/>
      <c r="AFY16" s="35"/>
      <c r="AFZ16" s="35"/>
      <c r="AGA16" s="35"/>
      <c r="AGB16" s="35"/>
      <c r="AGC16" s="35"/>
      <c r="AGD16" s="35"/>
      <c r="AGE16" s="35"/>
      <c r="AGF16" s="35"/>
      <c r="AGG16" s="35"/>
      <c r="AGH16" s="35"/>
      <c r="AGI16" s="35"/>
      <c r="AGJ16" s="35"/>
      <c r="AGK16" s="35"/>
      <c r="AGL16" s="35"/>
      <c r="AGM16" s="35"/>
      <c r="AGN16" s="35"/>
      <c r="AGO16" s="35"/>
      <c r="AGP16" s="35"/>
      <c r="AGQ16" s="35"/>
      <c r="AGR16" s="35"/>
      <c r="AGS16" s="35"/>
      <c r="AGT16" s="35"/>
      <c r="AGU16" s="35"/>
      <c r="AGV16" s="35"/>
      <c r="AGW16" s="35"/>
      <c r="AGX16" s="35"/>
      <c r="AGY16" s="35"/>
      <c r="AGZ16" s="35"/>
      <c r="AHA16" s="35"/>
      <c r="AHB16" s="35"/>
      <c r="AHC16" s="35"/>
      <c r="AHD16" s="35"/>
      <c r="AHE16" s="35"/>
      <c r="AHF16" s="35"/>
      <c r="AHG16" s="35"/>
      <c r="AHH16" s="35"/>
      <c r="AHI16" s="35"/>
      <c r="AHJ16" s="35"/>
      <c r="AHK16" s="35"/>
      <c r="AHL16" s="35"/>
      <c r="AHM16" s="35"/>
      <c r="AHN16" s="35"/>
      <c r="AHO16" s="35"/>
      <c r="AHP16" s="35"/>
      <c r="AHQ16" s="35"/>
      <c r="AHR16" s="35"/>
      <c r="AHS16" s="35"/>
      <c r="AHT16" s="35"/>
      <c r="AHU16" s="35"/>
      <c r="AHV16" s="35"/>
      <c r="AHW16" s="35"/>
      <c r="AHX16" s="35"/>
      <c r="AHY16" s="35"/>
      <c r="AHZ16" s="35"/>
      <c r="AIA16" s="35"/>
      <c r="AIB16" s="35"/>
      <c r="AIC16" s="35"/>
      <c r="AID16" s="35"/>
      <c r="AIE16" s="35"/>
      <c r="AIF16" s="35"/>
      <c r="AIG16" s="35"/>
      <c r="AIH16" s="35"/>
      <c r="AII16" s="35"/>
    </row>
    <row r="17" spans="1:10" ht="12.75" customHeight="1">
      <c r="E17" s="37"/>
      <c r="F17" s="38" t="s">
        <v>18</v>
      </c>
      <c r="G17" s="38"/>
      <c r="H17" s="39"/>
      <c r="I17" s="40"/>
      <c r="J17" s="40"/>
    </row>
    <row r="18" spans="1:10" ht="12.75" customHeight="1">
      <c r="A18" s="20">
        <v>0.02</v>
      </c>
      <c r="B18" s="20">
        <v>1.26</v>
      </c>
      <c r="C18" s="20">
        <f>IF(LEN(I18)=0,"",1+ABS((I18*A18)/LEN(I18))+A18)</f>
        <v>50738.427499999998</v>
      </c>
      <c r="D18" s="20">
        <f>IF(LEN(J18)=0,"",1+ABS((J18*B18)/LEN(J18))+B18)</f>
        <v>3214699.1649999996</v>
      </c>
      <c r="E18" s="41" t="s">
        <v>19</v>
      </c>
      <c r="F18" s="42" t="s">
        <v>20</v>
      </c>
      <c r="G18" s="43"/>
      <c r="H18" s="39" t="s">
        <v>21</v>
      </c>
      <c r="I18" s="44">
        <v>20294963</v>
      </c>
      <c r="J18" s="44">
        <v>20410774</v>
      </c>
    </row>
    <row r="19" spans="1:10" ht="12.75" customHeight="1">
      <c r="A19" s="20">
        <v>0.03</v>
      </c>
      <c r="B19" s="20">
        <v>1.27</v>
      </c>
      <c r="C19" s="20">
        <f t="shared" ref="C19:D36" si="0">IF(LEN(I19)=0,"",1+ABS((I19*A19)/LEN(I19))+A19)</f>
        <v>12940.634285714286</v>
      </c>
      <c r="D19" s="20">
        <f t="shared" si="0"/>
        <v>568555.87</v>
      </c>
      <c r="E19" s="37" t="s">
        <v>22</v>
      </c>
      <c r="F19" s="45" t="s">
        <v>23</v>
      </c>
      <c r="G19" s="46"/>
      <c r="H19" s="39" t="s">
        <v>24</v>
      </c>
      <c r="I19" s="44">
        <v>3019241</v>
      </c>
      <c r="J19" s="44">
        <v>3133760</v>
      </c>
    </row>
    <row r="20" spans="1:10" ht="12.75" customHeight="1">
      <c r="A20" s="20">
        <v>0.04</v>
      </c>
      <c r="B20" s="20">
        <v>1.28</v>
      </c>
      <c r="C20" s="20">
        <f t="shared" si="0"/>
        <v>15929.61142857143</v>
      </c>
      <c r="D20" s="20">
        <f t="shared" si="0"/>
        <v>509716.56571428577</v>
      </c>
      <c r="E20" s="37" t="s">
        <v>25</v>
      </c>
      <c r="F20" s="47" t="s">
        <v>26</v>
      </c>
      <c r="G20" s="46"/>
      <c r="H20" s="39" t="s">
        <v>27</v>
      </c>
      <c r="I20" s="44">
        <v>2787500</v>
      </c>
      <c r="J20" s="44">
        <v>2787500</v>
      </c>
    </row>
    <row r="21" spans="1:10" ht="12.75" customHeight="1">
      <c r="A21" s="20">
        <v>0.05</v>
      </c>
      <c r="B21" s="20">
        <v>1.29</v>
      </c>
      <c r="C21" s="20">
        <f t="shared" si="0"/>
        <v>1792.2416666666668</v>
      </c>
      <c r="D21" s="20">
        <f t="shared" si="0"/>
        <v>70348.354999999996</v>
      </c>
      <c r="E21" s="37" t="s">
        <v>28</v>
      </c>
      <c r="F21" s="47" t="s">
        <v>29</v>
      </c>
      <c r="G21" s="46"/>
      <c r="H21" s="39" t="s">
        <v>30</v>
      </c>
      <c r="I21" s="44">
        <v>214943</v>
      </c>
      <c r="J21" s="44">
        <v>327191</v>
      </c>
    </row>
    <row r="22" spans="1:10" ht="12.75" customHeight="1">
      <c r="A22" s="20">
        <v>0.06</v>
      </c>
      <c r="B22" s="20">
        <v>1.3</v>
      </c>
      <c r="C22" s="20">
        <f t="shared" si="0"/>
        <v>101.035</v>
      </c>
      <c r="D22" s="20">
        <f t="shared" si="0"/>
        <v>1906.4749999999999</v>
      </c>
      <c r="E22" s="37" t="s">
        <v>31</v>
      </c>
      <c r="F22" s="47" t="s">
        <v>32</v>
      </c>
      <c r="G22" s="46"/>
      <c r="H22" s="39" t="s">
        <v>33</v>
      </c>
      <c r="I22" s="44">
        <v>6665</v>
      </c>
      <c r="J22" s="44">
        <v>5859</v>
      </c>
    </row>
    <row r="23" spans="1:10" ht="12.75" customHeight="1">
      <c r="A23" s="20">
        <v>7.0000000000000007E-2</v>
      </c>
      <c r="B23" s="20">
        <v>1.31</v>
      </c>
      <c r="C23" s="20">
        <f t="shared" si="0"/>
        <v>71.682500000000005</v>
      </c>
      <c r="D23" s="20">
        <f t="shared" si="0"/>
        <v>2331.4900000000002</v>
      </c>
      <c r="E23" s="37" t="s">
        <v>34</v>
      </c>
      <c r="F23" s="47" t="s">
        <v>35</v>
      </c>
      <c r="G23" s="46"/>
      <c r="H23" s="39" t="s">
        <v>36</v>
      </c>
      <c r="I23" s="44">
        <v>4035</v>
      </c>
      <c r="J23" s="44">
        <v>7112</v>
      </c>
    </row>
    <row r="24" spans="1:10" ht="12.75" customHeight="1">
      <c r="A24" s="20">
        <v>0.08</v>
      </c>
      <c r="B24" s="20">
        <v>1.32</v>
      </c>
      <c r="C24" s="20" t="str">
        <f t="shared" si="0"/>
        <v/>
      </c>
      <c r="D24" s="20" t="str">
        <f t="shared" si="0"/>
        <v/>
      </c>
      <c r="E24" s="37" t="s">
        <v>37</v>
      </c>
      <c r="F24" s="47" t="s">
        <v>38</v>
      </c>
      <c r="G24" s="46"/>
      <c r="H24" s="39" t="s">
        <v>39</v>
      </c>
      <c r="I24" s="44"/>
      <c r="J24" s="44"/>
    </row>
    <row r="25" spans="1:10" ht="12.75" customHeight="1">
      <c r="A25" s="20">
        <v>0.09</v>
      </c>
      <c r="B25" s="20">
        <v>1.33</v>
      </c>
      <c r="C25" s="20">
        <f t="shared" si="0"/>
        <v>138.29499999999999</v>
      </c>
      <c r="D25" s="20">
        <f t="shared" si="0"/>
        <v>2029.915</v>
      </c>
      <c r="E25" s="37" t="s">
        <v>40</v>
      </c>
      <c r="F25" s="47" t="s">
        <v>41</v>
      </c>
      <c r="G25" s="46"/>
      <c r="H25" s="39" t="s">
        <v>42</v>
      </c>
      <c r="I25" s="44">
        <v>6098</v>
      </c>
      <c r="J25" s="44">
        <v>6098</v>
      </c>
    </row>
    <row r="26" spans="1:10" ht="12.75" customHeight="1">
      <c r="A26" s="20">
        <v>0.1</v>
      </c>
      <c r="B26" s="20">
        <v>1.34</v>
      </c>
      <c r="C26" s="20" t="str">
        <f t="shared" si="0"/>
        <v/>
      </c>
      <c r="D26" s="20" t="str">
        <f t="shared" si="0"/>
        <v/>
      </c>
      <c r="E26" s="37" t="s">
        <v>43</v>
      </c>
      <c r="F26" s="45" t="s">
        <v>44</v>
      </c>
      <c r="G26" s="43"/>
      <c r="H26" s="39" t="s">
        <v>45</v>
      </c>
      <c r="I26" s="44"/>
      <c r="J26" s="44"/>
    </row>
    <row r="27" spans="1:10" ht="12.75" customHeight="1">
      <c r="A27" s="20">
        <v>0.11</v>
      </c>
      <c r="B27" s="20">
        <v>1.35</v>
      </c>
      <c r="C27" s="20" t="str">
        <f t="shared" si="0"/>
        <v/>
      </c>
      <c r="D27" s="20" t="str">
        <f t="shared" si="0"/>
        <v/>
      </c>
      <c r="E27" s="37" t="s">
        <v>46</v>
      </c>
      <c r="F27" s="47" t="s">
        <v>26</v>
      </c>
      <c r="G27" s="46"/>
      <c r="H27" s="39" t="s">
        <v>47</v>
      </c>
      <c r="I27" s="44"/>
      <c r="J27" s="44"/>
    </row>
    <row r="28" spans="1:10" ht="12.75" customHeight="1">
      <c r="A28" s="20">
        <v>0.12</v>
      </c>
      <c r="B28" s="20">
        <v>1.36</v>
      </c>
      <c r="C28" s="20" t="str">
        <f t="shared" si="0"/>
        <v/>
      </c>
      <c r="D28" s="20" t="str">
        <f t="shared" si="0"/>
        <v/>
      </c>
      <c r="E28" s="37" t="s">
        <v>48</v>
      </c>
      <c r="F28" s="47" t="s">
        <v>29</v>
      </c>
      <c r="G28" s="46"/>
      <c r="H28" s="39" t="s">
        <v>49</v>
      </c>
      <c r="I28" s="44"/>
      <c r="J28" s="44"/>
    </row>
    <row r="29" spans="1:10" ht="12.75" customHeight="1">
      <c r="A29" s="20">
        <v>0.13</v>
      </c>
      <c r="B29" s="20">
        <v>1.37</v>
      </c>
      <c r="C29" s="20" t="str">
        <f t="shared" si="0"/>
        <v/>
      </c>
      <c r="D29" s="20" t="str">
        <f t="shared" si="0"/>
        <v/>
      </c>
      <c r="E29" s="37" t="s">
        <v>50</v>
      </c>
      <c r="F29" s="47" t="s">
        <v>51</v>
      </c>
      <c r="G29" s="46"/>
      <c r="H29" s="39" t="s">
        <v>52</v>
      </c>
      <c r="I29" s="44"/>
      <c r="J29" s="44"/>
    </row>
    <row r="30" spans="1:10" ht="12.75" customHeight="1">
      <c r="A30" s="20">
        <v>0.14000000000000001</v>
      </c>
      <c r="B30" s="20">
        <v>1.38</v>
      </c>
      <c r="C30" s="20" t="str">
        <f t="shared" si="0"/>
        <v/>
      </c>
      <c r="D30" s="20" t="str">
        <f t="shared" si="0"/>
        <v/>
      </c>
      <c r="E30" s="37" t="s">
        <v>53</v>
      </c>
      <c r="F30" s="47" t="s">
        <v>54</v>
      </c>
      <c r="G30" s="46"/>
      <c r="H30" s="39" t="s">
        <v>55</v>
      </c>
      <c r="I30" s="44"/>
      <c r="J30" s="44"/>
    </row>
    <row r="31" spans="1:10" ht="12.75" customHeight="1">
      <c r="A31" s="20">
        <v>0.15</v>
      </c>
      <c r="B31" s="20">
        <v>1.39</v>
      </c>
      <c r="C31" s="20">
        <f t="shared" si="0"/>
        <v>323479.24375000002</v>
      </c>
      <c r="D31" s="20">
        <f t="shared" si="0"/>
        <v>2997566.0587499999</v>
      </c>
      <c r="E31" s="37" t="s">
        <v>56</v>
      </c>
      <c r="F31" s="45" t="s">
        <v>57</v>
      </c>
      <c r="G31" s="46"/>
      <c r="H31" s="39" t="s">
        <v>58</v>
      </c>
      <c r="I31" s="44">
        <v>17252165</v>
      </c>
      <c r="J31" s="44">
        <v>17252165</v>
      </c>
    </row>
    <row r="32" spans="1:10" ht="12.75" customHeight="1">
      <c r="A32" s="20">
        <v>0.16</v>
      </c>
      <c r="B32" s="20">
        <v>1.4</v>
      </c>
      <c r="C32" s="20" t="str">
        <f t="shared" si="0"/>
        <v/>
      </c>
      <c r="D32" s="20" t="str">
        <f t="shared" si="0"/>
        <v/>
      </c>
      <c r="E32" s="37" t="s">
        <v>59</v>
      </c>
      <c r="F32" s="45" t="s">
        <v>60</v>
      </c>
      <c r="G32" s="46"/>
      <c r="H32" s="39" t="s">
        <v>61</v>
      </c>
      <c r="I32" s="44"/>
      <c r="J32" s="44"/>
    </row>
    <row r="33" spans="1:919" ht="12.75" customHeight="1">
      <c r="A33" s="20">
        <v>0.17</v>
      </c>
      <c r="B33" s="20">
        <v>1.41</v>
      </c>
      <c r="C33" s="20" t="str">
        <f t="shared" si="0"/>
        <v/>
      </c>
      <c r="D33" s="20" t="str">
        <f t="shared" si="0"/>
        <v/>
      </c>
      <c r="E33" s="37" t="s">
        <v>62</v>
      </c>
      <c r="F33" s="47" t="s">
        <v>63</v>
      </c>
      <c r="G33" s="46"/>
      <c r="H33" s="39" t="s">
        <v>64</v>
      </c>
      <c r="I33" s="44"/>
      <c r="J33" s="44"/>
    </row>
    <row r="34" spans="1:919" ht="12.75" customHeight="1">
      <c r="A34" s="20">
        <v>0.18</v>
      </c>
      <c r="B34" s="20">
        <v>1.42</v>
      </c>
      <c r="C34" s="20" t="str">
        <f t="shared" si="0"/>
        <v/>
      </c>
      <c r="D34" s="20" t="str">
        <f t="shared" si="0"/>
        <v/>
      </c>
      <c r="E34" s="37" t="s">
        <v>65</v>
      </c>
      <c r="F34" s="48" t="s">
        <v>66</v>
      </c>
      <c r="G34" s="49"/>
      <c r="H34" s="39" t="s">
        <v>67</v>
      </c>
      <c r="I34" s="44"/>
      <c r="J34" s="50"/>
    </row>
    <row r="35" spans="1:919" ht="12.75" customHeight="1">
      <c r="A35" s="20">
        <v>0.2</v>
      </c>
      <c r="B35" s="20">
        <v>1.43</v>
      </c>
      <c r="C35" s="20" t="str">
        <f t="shared" si="0"/>
        <v/>
      </c>
      <c r="D35" s="20" t="str">
        <f t="shared" si="0"/>
        <v/>
      </c>
      <c r="E35" s="37" t="s">
        <v>68</v>
      </c>
      <c r="F35" s="48" t="s">
        <v>69</v>
      </c>
      <c r="G35" s="49"/>
      <c r="H35" s="39" t="s">
        <v>70</v>
      </c>
      <c r="I35" s="44"/>
      <c r="J35" s="50"/>
    </row>
    <row r="36" spans="1:919" ht="12.75" customHeight="1">
      <c r="A36" s="20">
        <v>0.22</v>
      </c>
      <c r="B36" s="20">
        <v>1.44</v>
      </c>
      <c r="C36" s="20" t="str">
        <f t="shared" si="0"/>
        <v/>
      </c>
      <c r="D36" s="20" t="str">
        <f t="shared" si="0"/>
        <v/>
      </c>
      <c r="E36" s="37" t="s">
        <v>71</v>
      </c>
      <c r="F36" s="48" t="s">
        <v>72</v>
      </c>
      <c r="G36" s="49"/>
      <c r="H36" s="39" t="s">
        <v>73</v>
      </c>
      <c r="I36" s="44"/>
      <c r="J36" s="50"/>
    </row>
    <row r="37" spans="1:919" ht="3.75" customHeight="1">
      <c r="E37" s="21"/>
      <c r="F37" s="21"/>
      <c r="G37" s="21"/>
      <c r="H37" s="21"/>
      <c r="I37" s="21"/>
    </row>
    <row r="38" spans="1:919" ht="17.25" customHeight="1">
      <c r="E38" s="51" t="str">
        <f>IF(C147&amp;D147="","Obrazac prazan - unesite cifru na barem jednu poziciju.","Kontrolni broj: "&amp;MID(J38,2,LEN(J38)-2))</f>
        <v>Kontrolni broj: 1007833698</v>
      </c>
      <c r="F38" s="21"/>
      <c r="G38" s="52" t="s">
        <v>74</v>
      </c>
      <c r="H38" s="21"/>
      <c r="I38" s="21"/>
      <c r="J38" s="53" t="str">
        <f>"*"&amp;'[1]#Konverter'!AD2&amp;C147&amp;D147&amp;"*"</f>
        <v>*1007833698*</v>
      </c>
    </row>
    <row r="39" spans="1:919" ht="33" customHeight="1">
      <c r="E39" s="27" t="s">
        <v>12</v>
      </c>
      <c r="F39" s="28" t="s">
        <v>13</v>
      </c>
      <c r="G39" s="28" t="s">
        <v>14</v>
      </c>
      <c r="H39" s="29" t="s">
        <v>15</v>
      </c>
      <c r="I39" s="29" t="s">
        <v>16</v>
      </c>
      <c r="J39" s="30" t="s">
        <v>17</v>
      </c>
    </row>
    <row r="40" spans="1:919" s="36" customFormat="1" ht="13.5" customHeight="1">
      <c r="A40" s="20"/>
      <c r="B40" s="20"/>
      <c r="C40" s="20"/>
      <c r="D40" s="20"/>
      <c r="E40" s="32">
        <v>1</v>
      </c>
      <c r="F40" s="33">
        <v>2</v>
      </c>
      <c r="G40" s="33">
        <v>3</v>
      </c>
      <c r="H40" s="34">
        <v>4</v>
      </c>
      <c r="I40" s="34">
        <v>5</v>
      </c>
      <c r="J40" s="34">
        <v>6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  <c r="OU40" s="35"/>
      <c r="OV40" s="35"/>
      <c r="OW40" s="35"/>
      <c r="OX40" s="35"/>
      <c r="OY40" s="35"/>
      <c r="OZ40" s="35"/>
      <c r="PA40" s="35"/>
      <c r="PB40" s="35"/>
      <c r="PC40" s="35"/>
      <c r="PD40" s="35"/>
      <c r="PE40" s="35"/>
      <c r="PF40" s="35"/>
      <c r="PG40" s="35"/>
      <c r="PH40" s="35"/>
      <c r="PI40" s="35"/>
      <c r="PJ40" s="35"/>
      <c r="PK40" s="35"/>
      <c r="PL40" s="35"/>
      <c r="PM40" s="35"/>
      <c r="PN40" s="35"/>
      <c r="PO40" s="35"/>
      <c r="PP40" s="35"/>
      <c r="PQ40" s="35"/>
      <c r="PR40" s="35"/>
      <c r="PS40" s="35"/>
      <c r="PT40" s="35"/>
      <c r="PU40" s="35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  <c r="QI40" s="35"/>
      <c r="QJ40" s="35"/>
      <c r="QK40" s="35"/>
      <c r="QL40" s="35"/>
      <c r="QM40" s="35"/>
      <c r="QN40" s="35"/>
      <c r="QO40" s="35"/>
      <c r="QP40" s="35"/>
      <c r="QQ40" s="35"/>
      <c r="QR40" s="35"/>
      <c r="QS40" s="35"/>
      <c r="QT40" s="35"/>
      <c r="QU40" s="35"/>
      <c r="QV40" s="35"/>
      <c r="QW40" s="35"/>
      <c r="QX40" s="35"/>
      <c r="QY40" s="35"/>
      <c r="QZ40" s="35"/>
      <c r="RA40" s="35"/>
      <c r="RB40" s="35"/>
      <c r="RC40" s="35"/>
      <c r="RD40" s="35"/>
      <c r="RE40" s="35"/>
      <c r="RF40" s="35"/>
      <c r="RG40" s="35"/>
      <c r="RH40" s="35"/>
      <c r="RI40" s="35"/>
      <c r="RJ40" s="35"/>
      <c r="RK40" s="35"/>
      <c r="RL40" s="35"/>
      <c r="RM40" s="35"/>
      <c r="RN40" s="35"/>
      <c r="RO40" s="35"/>
      <c r="RP40" s="35"/>
      <c r="RQ40" s="35"/>
      <c r="RR40" s="35"/>
      <c r="RS40" s="35"/>
      <c r="RT40" s="35"/>
      <c r="RU40" s="35"/>
      <c r="RV40" s="35"/>
      <c r="RW40" s="35"/>
      <c r="RX40" s="35"/>
      <c r="RY40" s="35"/>
      <c r="RZ40" s="35"/>
      <c r="SA40" s="35"/>
      <c r="SB40" s="35"/>
      <c r="SC40" s="35"/>
      <c r="SD40" s="35"/>
      <c r="SE40" s="35"/>
      <c r="SF40" s="35"/>
      <c r="SG40" s="35"/>
      <c r="SH40" s="35"/>
      <c r="SI40" s="35"/>
      <c r="SJ40" s="35"/>
      <c r="SK40" s="35"/>
      <c r="SL40" s="35"/>
      <c r="SM40" s="35"/>
      <c r="SN40" s="35"/>
      <c r="SO40" s="35"/>
      <c r="SP40" s="35"/>
      <c r="SQ40" s="35"/>
      <c r="SR40" s="35"/>
      <c r="SS40" s="35"/>
      <c r="ST40" s="35"/>
      <c r="SU40" s="35"/>
      <c r="SV40" s="35"/>
      <c r="SW40" s="35"/>
      <c r="SX40" s="35"/>
      <c r="SY40" s="35"/>
      <c r="SZ40" s="35"/>
      <c r="TA40" s="35"/>
      <c r="TB40" s="35"/>
      <c r="TC40" s="35"/>
      <c r="TD40" s="35"/>
      <c r="TE40" s="35"/>
      <c r="TF40" s="35"/>
      <c r="TG40" s="35"/>
      <c r="TH40" s="35"/>
      <c r="TI40" s="35"/>
      <c r="TJ40" s="35"/>
      <c r="TK40" s="35"/>
      <c r="TL40" s="35"/>
      <c r="TM40" s="35"/>
      <c r="TN40" s="35"/>
      <c r="TO40" s="35"/>
      <c r="TP40" s="35"/>
      <c r="TQ40" s="35"/>
      <c r="TR40" s="35"/>
      <c r="TS40" s="35"/>
      <c r="TT40" s="35"/>
      <c r="TU40" s="35"/>
      <c r="TV40" s="35"/>
      <c r="TW40" s="35"/>
      <c r="TX40" s="35"/>
      <c r="TY40" s="35"/>
      <c r="TZ40" s="35"/>
      <c r="UA40" s="35"/>
      <c r="UB40" s="35"/>
      <c r="UC40" s="35"/>
      <c r="UD40" s="35"/>
      <c r="UE40" s="35"/>
      <c r="UF40" s="35"/>
      <c r="UG40" s="35"/>
      <c r="UH40" s="35"/>
      <c r="UI40" s="35"/>
      <c r="UJ40" s="35"/>
      <c r="UK40" s="35"/>
      <c r="UL40" s="35"/>
      <c r="UM40" s="35"/>
      <c r="UN40" s="35"/>
      <c r="UO40" s="35"/>
      <c r="UP40" s="35"/>
      <c r="UQ40" s="35"/>
      <c r="UR40" s="35"/>
      <c r="US40" s="35"/>
      <c r="UT40" s="35"/>
      <c r="UU40" s="35"/>
      <c r="UV40" s="35"/>
      <c r="UW40" s="35"/>
      <c r="UX40" s="35"/>
      <c r="UY40" s="35"/>
      <c r="UZ40" s="35"/>
      <c r="VA40" s="35"/>
      <c r="VB40" s="35"/>
      <c r="VC40" s="35"/>
      <c r="VD40" s="35"/>
      <c r="VE40" s="35"/>
      <c r="VF40" s="35"/>
      <c r="VG40" s="35"/>
      <c r="VH40" s="35"/>
      <c r="VI40" s="35"/>
      <c r="VJ40" s="35"/>
      <c r="VK40" s="35"/>
      <c r="VL40" s="35"/>
      <c r="VM40" s="35"/>
      <c r="VN40" s="35"/>
      <c r="VO40" s="35"/>
      <c r="VP40" s="35"/>
      <c r="VQ40" s="35"/>
      <c r="VR40" s="35"/>
      <c r="VS40" s="35"/>
      <c r="VT40" s="35"/>
      <c r="VU40" s="35"/>
      <c r="VV40" s="35"/>
      <c r="VW40" s="35"/>
      <c r="VX40" s="35"/>
      <c r="VY40" s="35"/>
      <c r="VZ40" s="35"/>
      <c r="WA40" s="35"/>
      <c r="WB40" s="35"/>
      <c r="WC40" s="35"/>
      <c r="WD40" s="35"/>
      <c r="WE40" s="35"/>
      <c r="WF40" s="35"/>
      <c r="WG40" s="35"/>
      <c r="WH40" s="35"/>
      <c r="WI40" s="35"/>
      <c r="WJ40" s="35"/>
      <c r="WK40" s="35"/>
      <c r="WL40" s="35"/>
      <c r="WM40" s="35"/>
      <c r="WN40" s="35"/>
      <c r="WO40" s="35"/>
      <c r="WP40" s="35"/>
      <c r="WQ40" s="35"/>
      <c r="WR40" s="35"/>
      <c r="WS40" s="35"/>
      <c r="WT40" s="35"/>
      <c r="WU40" s="35"/>
      <c r="WV40" s="35"/>
      <c r="WW40" s="35"/>
      <c r="WX40" s="35"/>
      <c r="WY40" s="35"/>
      <c r="WZ40" s="35"/>
      <c r="XA40" s="35"/>
      <c r="XB40" s="35"/>
      <c r="XC40" s="35"/>
      <c r="XD40" s="35"/>
      <c r="XE40" s="35"/>
      <c r="XF40" s="35"/>
      <c r="XG40" s="35"/>
      <c r="XH40" s="35"/>
      <c r="XI40" s="35"/>
      <c r="XJ40" s="35"/>
      <c r="XK40" s="35"/>
      <c r="XL40" s="35"/>
      <c r="XM40" s="35"/>
      <c r="XN40" s="35"/>
      <c r="XO40" s="35"/>
      <c r="XP40" s="35"/>
      <c r="XQ40" s="35"/>
      <c r="XR40" s="35"/>
      <c r="XS40" s="35"/>
      <c r="XT40" s="35"/>
      <c r="XU40" s="35"/>
      <c r="XV40" s="35"/>
      <c r="XW40" s="35"/>
      <c r="XX40" s="35"/>
      <c r="XY40" s="35"/>
      <c r="XZ40" s="35"/>
      <c r="YA40" s="35"/>
      <c r="YB40" s="35"/>
      <c r="YC40" s="35"/>
      <c r="YD40" s="35"/>
      <c r="YE40" s="35"/>
      <c r="YF40" s="35"/>
      <c r="YG40" s="35"/>
      <c r="YH40" s="35"/>
      <c r="YI40" s="35"/>
      <c r="YJ40" s="35"/>
      <c r="YK40" s="35"/>
      <c r="YL40" s="35"/>
      <c r="YM40" s="35"/>
      <c r="YN40" s="35"/>
      <c r="YO40" s="35"/>
      <c r="YP40" s="35"/>
      <c r="YQ40" s="35"/>
      <c r="YR40" s="35"/>
      <c r="YS40" s="35"/>
      <c r="YT40" s="35"/>
      <c r="YU40" s="35"/>
      <c r="YV40" s="35"/>
      <c r="YW40" s="35"/>
      <c r="YX40" s="35"/>
      <c r="YY40" s="35"/>
      <c r="YZ40" s="35"/>
      <c r="ZA40" s="35"/>
      <c r="ZB40" s="35"/>
      <c r="ZC40" s="35"/>
      <c r="ZD40" s="35"/>
      <c r="ZE40" s="35"/>
      <c r="ZF40" s="35"/>
      <c r="ZG40" s="35"/>
      <c r="ZH40" s="35"/>
      <c r="ZI40" s="35"/>
      <c r="ZJ40" s="35"/>
      <c r="ZK40" s="35"/>
      <c r="ZL40" s="35"/>
      <c r="ZM40" s="35"/>
      <c r="ZN40" s="35"/>
      <c r="ZO40" s="35"/>
      <c r="ZP40" s="35"/>
      <c r="ZQ40" s="35"/>
      <c r="ZR40" s="35"/>
      <c r="ZS40" s="35"/>
      <c r="ZT40" s="35"/>
      <c r="ZU40" s="35"/>
      <c r="ZV40" s="35"/>
      <c r="ZW40" s="35"/>
      <c r="ZX40" s="35"/>
      <c r="ZY40" s="35"/>
      <c r="ZZ40" s="35"/>
      <c r="AAA40" s="35"/>
      <c r="AAB40" s="35"/>
      <c r="AAC40" s="35"/>
      <c r="AAD40" s="35"/>
      <c r="AAE40" s="35"/>
      <c r="AAF40" s="35"/>
      <c r="AAG40" s="35"/>
      <c r="AAH40" s="35"/>
      <c r="AAI40" s="35"/>
      <c r="AAJ40" s="35"/>
      <c r="AAK40" s="35"/>
      <c r="AAL40" s="35"/>
      <c r="AAM40" s="35"/>
      <c r="AAN40" s="35"/>
      <c r="AAO40" s="35"/>
      <c r="AAP40" s="35"/>
      <c r="AAQ40" s="35"/>
      <c r="AAR40" s="35"/>
      <c r="AAS40" s="35"/>
      <c r="AAT40" s="35"/>
      <c r="AAU40" s="35"/>
      <c r="AAV40" s="35"/>
      <c r="AAW40" s="35"/>
      <c r="AAX40" s="35"/>
      <c r="AAY40" s="35"/>
      <c r="AAZ40" s="35"/>
      <c r="ABA40" s="35"/>
      <c r="ABB40" s="35"/>
      <c r="ABC40" s="35"/>
      <c r="ABD40" s="35"/>
      <c r="ABE40" s="35"/>
      <c r="ABF40" s="35"/>
      <c r="ABG40" s="35"/>
      <c r="ABH40" s="35"/>
      <c r="ABI40" s="35"/>
      <c r="ABJ40" s="35"/>
      <c r="ABK40" s="35"/>
      <c r="ABL40" s="35"/>
      <c r="ABM40" s="35"/>
      <c r="ABN40" s="35"/>
      <c r="ABO40" s="35"/>
      <c r="ABP40" s="35"/>
      <c r="ABQ40" s="35"/>
      <c r="ABR40" s="35"/>
      <c r="ABS40" s="35"/>
      <c r="ABT40" s="35"/>
      <c r="ABU40" s="35"/>
      <c r="ABV40" s="35"/>
      <c r="ABW40" s="35"/>
      <c r="ABX40" s="35"/>
      <c r="ABY40" s="35"/>
      <c r="ABZ40" s="35"/>
      <c r="ACA40" s="35"/>
      <c r="ACB40" s="35"/>
      <c r="ACC40" s="35"/>
      <c r="ACD40" s="35"/>
      <c r="ACE40" s="35"/>
      <c r="ACF40" s="35"/>
      <c r="ACG40" s="35"/>
      <c r="ACH40" s="35"/>
      <c r="ACI40" s="35"/>
      <c r="ACJ40" s="35"/>
      <c r="ACK40" s="35"/>
      <c r="ACL40" s="35"/>
      <c r="ACM40" s="35"/>
      <c r="ACN40" s="35"/>
      <c r="ACO40" s="35"/>
      <c r="ACP40" s="35"/>
      <c r="ACQ40" s="35"/>
      <c r="ACR40" s="35"/>
      <c r="ACS40" s="35"/>
      <c r="ACT40" s="35"/>
      <c r="ACU40" s="35"/>
      <c r="ACV40" s="35"/>
      <c r="ACW40" s="35"/>
      <c r="ACX40" s="35"/>
      <c r="ACY40" s="35"/>
      <c r="ACZ40" s="35"/>
      <c r="ADA40" s="35"/>
      <c r="ADB40" s="35"/>
      <c r="ADC40" s="35"/>
      <c r="ADD40" s="35"/>
      <c r="ADE40" s="35"/>
      <c r="ADF40" s="35"/>
      <c r="ADG40" s="35"/>
      <c r="ADH40" s="35"/>
      <c r="ADI40" s="35"/>
      <c r="ADJ40" s="35"/>
      <c r="ADK40" s="35"/>
      <c r="ADL40" s="35"/>
      <c r="ADM40" s="35"/>
      <c r="ADN40" s="35"/>
      <c r="ADO40" s="35"/>
      <c r="ADP40" s="35"/>
      <c r="ADQ40" s="35"/>
      <c r="ADR40" s="35"/>
      <c r="ADS40" s="35"/>
      <c r="ADT40" s="35"/>
      <c r="ADU40" s="35"/>
      <c r="ADV40" s="35"/>
      <c r="ADW40" s="35"/>
      <c r="ADX40" s="35"/>
      <c r="ADY40" s="35"/>
      <c r="ADZ40" s="35"/>
      <c r="AEA40" s="35"/>
      <c r="AEB40" s="35"/>
      <c r="AEC40" s="35"/>
      <c r="AED40" s="35"/>
      <c r="AEE40" s="35"/>
      <c r="AEF40" s="35"/>
      <c r="AEG40" s="35"/>
      <c r="AEH40" s="35"/>
      <c r="AEI40" s="35"/>
      <c r="AEJ40" s="35"/>
      <c r="AEK40" s="35"/>
      <c r="AEL40" s="35"/>
      <c r="AEM40" s="35"/>
      <c r="AEN40" s="35"/>
      <c r="AEO40" s="35"/>
      <c r="AEP40" s="35"/>
      <c r="AEQ40" s="35"/>
      <c r="AER40" s="35"/>
      <c r="AES40" s="35"/>
      <c r="AET40" s="35"/>
      <c r="AEU40" s="35"/>
      <c r="AEV40" s="35"/>
      <c r="AEW40" s="35"/>
      <c r="AEX40" s="35"/>
      <c r="AEY40" s="35"/>
      <c r="AEZ40" s="35"/>
      <c r="AFA40" s="35"/>
      <c r="AFB40" s="35"/>
      <c r="AFC40" s="35"/>
      <c r="AFD40" s="35"/>
      <c r="AFE40" s="35"/>
      <c r="AFF40" s="35"/>
      <c r="AFG40" s="35"/>
      <c r="AFH40" s="35"/>
      <c r="AFI40" s="35"/>
      <c r="AFJ40" s="35"/>
      <c r="AFK40" s="35"/>
      <c r="AFL40" s="35"/>
      <c r="AFM40" s="35"/>
      <c r="AFN40" s="35"/>
      <c r="AFO40" s="35"/>
      <c r="AFP40" s="35"/>
      <c r="AFQ40" s="35"/>
      <c r="AFR40" s="35"/>
      <c r="AFS40" s="35"/>
      <c r="AFT40" s="35"/>
      <c r="AFU40" s="35"/>
      <c r="AFV40" s="35"/>
      <c r="AFW40" s="35"/>
      <c r="AFX40" s="35"/>
      <c r="AFY40" s="35"/>
      <c r="AFZ40" s="35"/>
      <c r="AGA40" s="35"/>
      <c r="AGB40" s="35"/>
      <c r="AGC40" s="35"/>
      <c r="AGD40" s="35"/>
      <c r="AGE40" s="35"/>
      <c r="AGF40" s="35"/>
      <c r="AGG40" s="35"/>
      <c r="AGH40" s="35"/>
      <c r="AGI40" s="35"/>
      <c r="AGJ40" s="35"/>
      <c r="AGK40" s="35"/>
      <c r="AGL40" s="35"/>
      <c r="AGM40" s="35"/>
      <c r="AGN40" s="35"/>
      <c r="AGO40" s="35"/>
      <c r="AGP40" s="35"/>
      <c r="AGQ40" s="35"/>
      <c r="AGR40" s="35"/>
      <c r="AGS40" s="35"/>
      <c r="AGT40" s="35"/>
      <c r="AGU40" s="35"/>
      <c r="AGV40" s="35"/>
      <c r="AGW40" s="35"/>
      <c r="AGX40" s="35"/>
      <c r="AGY40" s="35"/>
      <c r="AGZ40" s="35"/>
      <c r="AHA40" s="35"/>
      <c r="AHB40" s="35"/>
      <c r="AHC40" s="35"/>
      <c r="AHD40" s="35"/>
      <c r="AHE40" s="35"/>
      <c r="AHF40" s="35"/>
      <c r="AHG40" s="35"/>
      <c r="AHH40" s="35"/>
      <c r="AHI40" s="35"/>
      <c r="AHJ40" s="35"/>
      <c r="AHK40" s="35"/>
      <c r="AHL40" s="35"/>
      <c r="AHM40" s="35"/>
      <c r="AHN40" s="35"/>
      <c r="AHO40" s="35"/>
      <c r="AHP40" s="35"/>
      <c r="AHQ40" s="35"/>
      <c r="AHR40" s="35"/>
      <c r="AHS40" s="35"/>
      <c r="AHT40" s="35"/>
      <c r="AHU40" s="35"/>
      <c r="AHV40" s="35"/>
      <c r="AHW40" s="35"/>
      <c r="AHX40" s="35"/>
      <c r="AHY40" s="35"/>
      <c r="AHZ40" s="35"/>
      <c r="AIA40" s="35"/>
      <c r="AIB40" s="35"/>
      <c r="AIC40" s="35"/>
      <c r="AID40" s="35"/>
      <c r="AIE40" s="35"/>
      <c r="AIF40" s="35"/>
      <c r="AIG40" s="35"/>
      <c r="AIH40" s="35"/>
      <c r="AII40" s="35"/>
    </row>
    <row r="41" spans="1:919" ht="12.75" customHeight="1">
      <c r="A41" s="20">
        <v>0.23</v>
      </c>
      <c r="B41" s="20">
        <v>1.45</v>
      </c>
      <c r="C41" s="20" t="str">
        <f>IF(LEN(I41)=0,"",1+ABS((I41*A41)/LEN(I41))+A41)</f>
        <v/>
      </c>
      <c r="D41" s="20" t="str">
        <f>IF(LEN(J41)=0,"",1+ABS((J41*B41)/LEN(J41))+B41)</f>
        <v/>
      </c>
      <c r="E41" s="37" t="s">
        <v>75</v>
      </c>
      <c r="F41" s="54" t="s">
        <v>76</v>
      </c>
      <c r="G41" s="55"/>
      <c r="H41" s="39" t="s">
        <v>77</v>
      </c>
      <c r="I41" s="44"/>
      <c r="J41" s="44"/>
    </row>
    <row r="42" spans="1:919" ht="12.75" customHeight="1">
      <c r="A42" s="20">
        <v>0.28000000000000003</v>
      </c>
      <c r="B42" s="20">
        <v>1.46</v>
      </c>
      <c r="C42" s="20" t="str">
        <f t="shared" ref="C42:D62" si="1">IF(LEN(I42)=0,"",1+ABS((I42*A42)/LEN(I42))+A42)</f>
        <v/>
      </c>
      <c r="D42" s="20" t="str">
        <f t="shared" si="1"/>
        <v/>
      </c>
      <c r="E42" s="37" t="s">
        <v>78</v>
      </c>
      <c r="F42" s="54" t="s">
        <v>79</v>
      </c>
      <c r="G42" s="55"/>
      <c r="H42" s="39" t="s">
        <v>80</v>
      </c>
      <c r="I42" s="44"/>
      <c r="J42" s="44"/>
    </row>
    <row r="43" spans="1:919" ht="12.75" customHeight="1">
      <c r="A43" s="20">
        <v>0.28999999999999998</v>
      </c>
      <c r="B43" s="20">
        <v>1.47</v>
      </c>
      <c r="C43" s="20" t="str">
        <f t="shared" si="1"/>
        <v/>
      </c>
      <c r="D43" s="20" t="str">
        <f t="shared" si="1"/>
        <v/>
      </c>
      <c r="E43" s="37" t="s">
        <v>81</v>
      </c>
      <c r="F43" s="45" t="s">
        <v>82</v>
      </c>
      <c r="G43" s="55"/>
      <c r="H43" s="39" t="s">
        <v>83</v>
      </c>
      <c r="I43" s="44"/>
      <c r="J43" s="44"/>
    </row>
    <row r="44" spans="1:919" ht="12.75" customHeight="1">
      <c r="A44" s="20">
        <v>0.3</v>
      </c>
      <c r="B44" s="20">
        <v>1.48</v>
      </c>
      <c r="C44" s="20" t="str">
        <f t="shared" si="1"/>
        <v/>
      </c>
      <c r="D44" s="20" t="str">
        <f t="shared" si="1"/>
        <v/>
      </c>
      <c r="E44" s="37" t="s">
        <v>84</v>
      </c>
      <c r="F44" s="45" t="s">
        <v>85</v>
      </c>
      <c r="G44" s="55"/>
      <c r="H44" s="39" t="s">
        <v>86</v>
      </c>
      <c r="I44" s="44"/>
      <c r="J44" s="44"/>
    </row>
    <row r="45" spans="1:919" ht="12.75" customHeight="1">
      <c r="A45" s="20">
        <v>0.31</v>
      </c>
      <c r="B45" s="20">
        <v>1.49</v>
      </c>
      <c r="C45" s="20" t="str">
        <f t="shared" si="1"/>
        <v/>
      </c>
      <c r="D45" s="20" t="str">
        <f t="shared" si="1"/>
        <v/>
      </c>
      <c r="E45" s="37" t="s">
        <v>87</v>
      </c>
      <c r="F45" s="45" t="s">
        <v>88</v>
      </c>
      <c r="G45" s="55"/>
      <c r="H45" s="39" t="s">
        <v>89</v>
      </c>
      <c r="I45" s="44"/>
      <c r="J45" s="44"/>
    </row>
    <row r="46" spans="1:919" ht="12.75" customHeight="1">
      <c r="A46" s="20">
        <v>0.32</v>
      </c>
      <c r="B46" s="20">
        <v>1.5</v>
      </c>
      <c r="C46" s="20">
        <f t="shared" si="1"/>
        <v>1425.9599999999998</v>
      </c>
      <c r="D46" s="20">
        <f t="shared" si="1"/>
        <v>6680.5</v>
      </c>
      <c r="E46" s="37" t="s">
        <v>90</v>
      </c>
      <c r="F46" s="45" t="s">
        <v>91</v>
      </c>
      <c r="G46" s="55"/>
      <c r="H46" s="39" t="s">
        <v>92</v>
      </c>
      <c r="I46" s="44">
        <v>22260</v>
      </c>
      <c r="J46" s="44">
        <v>22260</v>
      </c>
    </row>
    <row r="47" spans="1:919" ht="12.75" customHeight="1">
      <c r="A47" s="20">
        <v>0.33</v>
      </c>
      <c r="B47" s="20">
        <v>1.51</v>
      </c>
      <c r="C47" s="20" t="str">
        <f t="shared" si="1"/>
        <v/>
      </c>
      <c r="D47" s="20" t="str">
        <f t="shared" si="1"/>
        <v/>
      </c>
      <c r="E47" s="37" t="s">
        <v>93</v>
      </c>
      <c r="F47" s="47" t="s">
        <v>94</v>
      </c>
      <c r="G47" s="55"/>
      <c r="H47" s="39" t="s">
        <v>95</v>
      </c>
      <c r="I47" s="44"/>
      <c r="J47" s="44"/>
    </row>
    <row r="48" spans="1:919" ht="12.75" customHeight="1">
      <c r="A48" s="20">
        <v>0.34</v>
      </c>
      <c r="B48" s="20">
        <v>1.52</v>
      </c>
      <c r="C48" s="20">
        <f t="shared" si="1"/>
        <v>1515.02</v>
      </c>
      <c r="D48" s="20">
        <f t="shared" si="1"/>
        <v>6769.5599999999995</v>
      </c>
      <c r="E48" s="37" t="s">
        <v>96</v>
      </c>
      <c r="F48" s="47" t="s">
        <v>97</v>
      </c>
      <c r="G48" s="55"/>
      <c r="H48" s="39" t="s">
        <v>98</v>
      </c>
      <c r="I48" s="44">
        <v>22260</v>
      </c>
      <c r="J48" s="44">
        <v>22260</v>
      </c>
    </row>
    <row r="49" spans="1:10" ht="12.75" customHeight="1">
      <c r="A49" s="20">
        <v>0.35</v>
      </c>
      <c r="B49" s="20">
        <v>1.53</v>
      </c>
      <c r="C49" s="20">
        <f t="shared" si="1"/>
        <v>114.83749999999999</v>
      </c>
      <c r="D49" s="20">
        <f t="shared" si="1"/>
        <v>992.82249999999999</v>
      </c>
      <c r="E49" s="37" t="s">
        <v>99</v>
      </c>
      <c r="F49" s="45" t="s">
        <v>100</v>
      </c>
      <c r="G49" s="55"/>
      <c r="H49" s="39" t="s">
        <v>101</v>
      </c>
      <c r="I49" s="44">
        <v>1297</v>
      </c>
      <c r="J49" s="44">
        <v>2589</v>
      </c>
    </row>
    <row r="50" spans="1:10" ht="12.75" customHeight="1">
      <c r="A50" s="20">
        <v>0.36</v>
      </c>
      <c r="B50" s="20">
        <v>1.54</v>
      </c>
      <c r="C50" s="20" t="str">
        <f t="shared" si="1"/>
        <v/>
      </c>
      <c r="D50" s="20" t="str">
        <f t="shared" si="1"/>
        <v/>
      </c>
      <c r="E50" s="37" t="s">
        <v>102</v>
      </c>
      <c r="F50" s="47" t="s">
        <v>103</v>
      </c>
      <c r="G50" s="55"/>
      <c r="H50" s="39" t="s">
        <v>104</v>
      </c>
      <c r="I50" s="44"/>
      <c r="J50" s="44"/>
    </row>
    <row r="51" spans="1:10" ht="12.75" customHeight="1">
      <c r="A51" s="20">
        <v>0.37</v>
      </c>
      <c r="B51" s="20">
        <v>1.55</v>
      </c>
      <c r="C51" s="20" t="str">
        <f t="shared" si="1"/>
        <v/>
      </c>
      <c r="D51" s="20" t="str">
        <f t="shared" si="1"/>
        <v/>
      </c>
      <c r="E51" s="37" t="s">
        <v>105</v>
      </c>
      <c r="F51" s="47" t="s">
        <v>106</v>
      </c>
      <c r="G51" s="55"/>
      <c r="H51" s="39" t="s">
        <v>107</v>
      </c>
      <c r="I51" s="44"/>
      <c r="J51" s="44"/>
    </row>
    <row r="52" spans="1:10" ht="12.75" customHeight="1">
      <c r="A52" s="20">
        <v>0.38</v>
      </c>
      <c r="B52" s="20">
        <v>1.56</v>
      </c>
      <c r="C52" s="20">
        <f t="shared" si="1"/>
        <v>124.595</v>
      </c>
      <c r="D52" s="20">
        <f t="shared" si="1"/>
        <v>1012.27</v>
      </c>
      <c r="E52" s="37" t="s">
        <v>108</v>
      </c>
      <c r="F52" s="47" t="s">
        <v>109</v>
      </c>
      <c r="G52" s="55"/>
      <c r="H52" s="39" t="s">
        <v>110</v>
      </c>
      <c r="I52" s="44">
        <v>1297</v>
      </c>
      <c r="J52" s="44">
        <v>2589</v>
      </c>
    </row>
    <row r="53" spans="1:10" ht="12.75" customHeight="1">
      <c r="A53" s="20">
        <v>0.4</v>
      </c>
      <c r="B53" s="20">
        <v>1.57</v>
      </c>
      <c r="C53" s="20" t="str">
        <f t="shared" si="1"/>
        <v/>
      </c>
      <c r="D53" s="20" t="str">
        <f t="shared" si="1"/>
        <v/>
      </c>
      <c r="E53" s="37" t="s">
        <v>111</v>
      </c>
      <c r="F53" s="47" t="s">
        <v>112</v>
      </c>
      <c r="G53" s="55"/>
      <c r="H53" s="39" t="s">
        <v>113</v>
      </c>
      <c r="I53" s="44"/>
      <c r="J53" s="44"/>
    </row>
    <row r="54" spans="1:10" ht="12.75" customHeight="1">
      <c r="A54" s="20">
        <v>0.41</v>
      </c>
      <c r="B54" s="20">
        <v>1.58</v>
      </c>
      <c r="C54" s="20" t="str">
        <f t="shared" si="1"/>
        <v/>
      </c>
      <c r="D54" s="20" t="str">
        <f t="shared" si="1"/>
        <v/>
      </c>
      <c r="E54" s="37" t="s">
        <v>114</v>
      </c>
      <c r="F54" s="54" t="s">
        <v>115</v>
      </c>
      <c r="G54" s="55"/>
      <c r="H54" s="39" t="s">
        <v>116</v>
      </c>
      <c r="I54" s="44"/>
      <c r="J54" s="44"/>
    </row>
    <row r="55" spans="1:10" ht="12.75" customHeight="1">
      <c r="A55" s="20">
        <v>0.42</v>
      </c>
      <c r="B55" s="20">
        <v>1.59</v>
      </c>
      <c r="C55" s="20" t="str">
        <f t="shared" si="1"/>
        <v/>
      </c>
      <c r="D55" s="20" t="str">
        <f t="shared" si="1"/>
        <v/>
      </c>
      <c r="E55" s="37" t="s">
        <v>117</v>
      </c>
      <c r="F55" s="54" t="s">
        <v>118</v>
      </c>
      <c r="G55" s="55"/>
      <c r="H55" s="39" t="s">
        <v>119</v>
      </c>
      <c r="I55" s="44"/>
      <c r="J55" s="44"/>
    </row>
    <row r="56" spans="1:10" ht="12.75" customHeight="1">
      <c r="A56" s="20">
        <v>0.43</v>
      </c>
      <c r="B56" s="20">
        <v>1.6</v>
      </c>
      <c r="C56" s="20" t="str">
        <f t="shared" si="1"/>
        <v/>
      </c>
      <c r="D56" s="20" t="str">
        <f t="shared" si="1"/>
        <v/>
      </c>
      <c r="E56" s="41" t="s">
        <v>120</v>
      </c>
      <c r="F56" s="56" t="s">
        <v>121</v>
      </c>
      <c r="G56" s="55"/>
      <c r="H56" s="39" t="s">
        <v>122</v>
      </c>
      <c r="I56" s="44"/>
      <c r="J56" s="44"/>
    </row>
    <row r="57" spans="1:10" ht="12.75" customHeight="1">
      <c r="A57" s="20">
        <v>0.44</v>
      </c>
      <c r="B57" s="20">
        <v>1.61</v>
      </c>
      <c r="C57" s="20">
        <f t="shared" si="1"/>
        <v>20501.846666666665</v>
      </c>
      <c r="D57" s="20">
        <f t="shared" si="1"/>
        <v>67659.90833333334</v>
      </c>
      <c r="E57" s="41" t="s">
        <v>123</v>
      </c>
      <c r="F57" s="54" t="s">
        <v>124</v>
      </c>
      <c r="G57" s="55"/>
      <c r="H57" s="39" t="s">
        <v>125</v>
      </c>
      <c r="I57" s="44">
        <v>279551</v>
      </c>
      <c r="J57" s="44">
        <v>252139</v>
      </c>
    </row>
    <row r="58" spans="1:10" ht="12.75" customHeight="1">
      <c r="A58" s="20">
        <v>0.45</v>
      </c>
      <c r="B58" s="20">
        <v>1.62</v>
      </c>
      <c r="C58" s="20">
        <f t="shared" si="1"/>
        <v>7372</v>
      </c>
      <c r="D58" s="20">
        <f t="shared" si="1"/>
        <v>30228.31</v>
      </c>
      <c r="E58" s="37" t="s">
        <v>22</v>
      </c>
      <c r="F58" s="54" t="s">
        <v>126</v>
      </c>
      <c r="G58" s="55"/>
      <c r="H58" s="39" t="s">
        <v>127</v>
      </c>
      <c r="I58" s="44">
        <v>81895</v>
      </c>
      <c r="J58" s="44">
        <v>111947</v>
      </c>
    </row>
    <row r="59" spans="1:10" ht="12.75" customHeight="1">
      <c r="A59" s="20">
        <v>0.46</v>
      </c>
      <c r="B59" s="20">
        <v>1.63</v>
      </c>
      <c r="C59" s="20" t="str">
        <f t="shared" si="1"/>
        <v/>
      </c>
      <c r="D59" s="20" t="str">
        <f t="shared" si="1"/>
        <v/>
      </c>
      <c r="E59" s="37" t="s">
        <v>25</v>
      </c>
      <c r="F59" s="47" t="s">
        <v>128</v>
      </c>
      <c r="G59" s="55"/>
      <c r="H59" s="39" t="s">
        <v>129</v>
      </c>
      <c r="I59" s="44"/>
      <c r="J59" s="44"/>
    </row>
    <row r="60" spans="1:10" ht="12.75" customHeight="1">
      <c r="A60" s="20">
        <v>0.47</v>
      </c>
      <c r="B60" s="20">
        <v>1.64</v>
      </c>
      <c r="C60" s="20" t="str">
        <f t="shared" si="1"/>
        <v/>
      </c>
      <c r="D60" s="20" t="str">
        <f t="shared" si="1"/>
        <v/>
      </c>
      <c r="E60" s="37" t="s">
        <v>28</v>
      </c>
      <c r="F60" s="47" t="s">
        <v>130</v>
      </c>
      <c r="G60" s="55"/>
      <c r="H60" s="39" t="s">
        <v>131</v>
      </c>
      <c r="I60" s="44"/>
      <c r="J60" s="44"/>
    </row>
    <row r="61" spans="1:10" ht="12.75" customHeight="1">
      <c r="A61" s="20">
        <v>0.48</v>
      </c>
      <c r="B61" s="20">
        <v>1.65</v>
      </c>
      <c r="C61" s="20" t="str">
        <f t="shared" si="1"/>
        <v/>
      </c>
      <c r="D61" s="20" t="str">
        <f t="shared" si="1"/>
        <v/>
      </c>
      <c r="E61" s="37" t="s">
        <v>31</v>
      </c>
      <c r="F61" s="47" t="s">
        <v>132</v>
      </c>
      <c r="G61" s="55"/>
      <c r="H61" s="39" t="s">
        <v>133</v>
      </c>
      <c r="I61" s="44"/>
      <c r="J61" s="44"/>
    </row>
    <row r="62" spans="1:10" ht="12.75" customHeight="1">
      <c r="A62" s="20">
        <v>0.49</v>
      </c>
      <c r="B62" s="20">
        <v>1.66</v>
      </c>
      <c r="C62" s="20">
        <f t="shared" si="1"/>
        <v>8027.2000000000007</v>
      </c>
      <c r="D62" s="20">
        <f t="shared" si="1"/>
        <v>30974.66333333333</v>
      </c>
      <c r="E62" s="37" t="s">
        <v>34</v>
      </c>
      <c r="F62" s="47" t="s">
        <v>134</v>
      </c>
      <c r="G62" s="55"/>
      <c r="H62" s="39" t="s">
        <v>135</v>
      </c>
      <c r="I62" s="44">
        <v>81895</v>
      </c>
      <c r="J62" s="44">
        <v>111947</v>
      </c>
    </row>
    <row r="63" spans="1:10" ht="12.75" customHeight="1">
      <c r="A63" s="20">
        <v>0.5</v>
      </c>
      <c r="B63" s="20">
        <v>1.67</v>
      </c>
      <c r="C63" s="20" t="str">
        <f t="shared" ref="C63:D76" si="2">IF(LEN(I63)=0,"",1+ABS((I63*A63)/LEN(I63))+A63)</f>
        <v/>
      </c>
      <c r="D63" s="20" t="str">
        <f t="shared" si="2"/>
        <v/>
      </c>
      <c r="E63" s="37" t="s">
        <v>37</v>
      </c>
      <c r="F63" s="47" t="s">
        <v>136</v>
      </c>
      <c r="G63" s="55"/>
      <c r="H63" s="39" t="s">
        <v>137</v>
      </c>
      <c r="I63" s="44"/>
      <c r="J63" s="44"/>
    </row>
    <row r="64" spans="1:10" ht="12.75" customHeight="1">
      <c r="A64" s="20">
        <v>0.51</v>
      </c>
      <c r="B64" s="20">
        <v>1.68</v>
      </c>
      <c r="C64" s="20" t="str">
        <f t="shared" si="2"/>
        <v/>
      </c>
      <c r="D64" s="20" t="str">
        <f t="shared" si="2"/>
        <v/>
      </c>
      <c r="E64" s="37" t="s">
        <v>43</v>
      </c>
      <c r="F64" s="54" t="s">
        <v>138</v>
      </c>
      <c r="G64" s="55"/>
      <c r="H64" s="39" t="s">
        <v>139</v>
      </c>
      <c r="I64" s="44"/>
      <c r="J64" s="44"/>
    </row>
    <row r="65" spans="1:919" ht="12.75" customHeight="1">
      <c r="A65" s="20">
        <v>0.52</v>
      </c>
      <c r="B65" s="20">
        <v>1.69</v>
      </c>
      <c r="C65" s="20" t="str">
        <f t="shared" si="2"/>
        <v/>
      </c>
      <c r="D65" s="20" t="str">
        <f t="shared" si="2"/>
        <v/>
      </c>
      <c r="E65" s="37" t="s">
        <v>56</v>
      </c>
      <c r="F65" s="54" t="s">
        <v>140</v>
      </c>
      <c r="G65" s="55"/>
      <c r="H65" s="39" t="s">
        <v>141</v>
      </c>
      <c r="I65" s="44"/>
      <c r="J65" s="44"/>
    </row>
    <row r="66" spans="1:919" ht="12.75" customHeight="1">
      <c r="A66" s="20">
        <v>0.53</v>
      </c>
      <c r="B66" s="20">
        <v>1.7</v>
      </c>
      <c r="C66" s="20">
        <f t="shared" si="2"/>
        <v>12658.813333333334</v>
      </c>
      <c r="D66" s="20">
        <f t="shared" si="2"/>
        <v>28661.98</v>
      </c>
      <c r="E66" s="37" t="s">
        <v>59</v>
      </c>
      <c r="F66" s="54" t="s">
        <v>142</v>
      </c>
      <c r="G66" s="55"/>
      <c r="H66" s="39" t="s">
        <v>143</v>
      </c>
      <c r="I66" s="44">
        <v>143290</v>
      </c>
      <c r="J66" s="44">
        <v>84292</v>
      </c>
    </row>
    <row r="67" spans="1:919" ht="12.75" customHeight="1">
      <c r="A67" s="20">
        <v>0.54</v>
      </c>
      <c r="B67" s="20">
        <v>1.71</v>
      </c>
      <c r="C67" s="20" t="str">
        <f t="shared" si="2"/>
        <v/>
      </c>
      <c r="D67" s="20" t="str">
        <f t="shared" si="2"/>
        <v/>
      </c>
      <c r="E67" s="37" t="s">
        <v>62</v>
      </c>
      <c r="F67" s="47" t="s">
        <v>144</v>
      </c>
      <c r="G67" s="55"/>
      <c r="H67" s="39" t="s">
        <v>145</v>
      </c>
      <c r="I67" s="44"/>
      <c r="J67" s="44"/>
    </row>
    <row r="68" spans="1:919" ht="12.75" customHeight="1">
      <c r="A68" s="20">
        <v>0.55000000000000004</v>
      </c>
      <c r="B68" s="20">
        <v>1.72</v>
      </c>
      <c r="C68" s="20">
        <f t="shared" si="2"/>
        <v>13136.466666666665</v>
      </c>
      <c r="D68" s="20">
        <f t="shared" si="2"/>
        <v>28999.167999999998</v>
      </c>
      <c r="E68" s="37" t="s">
        <v>65</v>
      </c>
      <c r="F68" s="47" t="s">
        <v>146</v>
      </c>
      <c r="G68" s="55"/>
      <c r="H68" s="39" t="s">
        <v>147</v>
      </c>
      <c r="I68" s="44">
        <v>143290</v>
      </c>
      <c r="J68" s="44">
        <v>84292</v>
      </c>
    </row>
    <row r="69" spans="1:919" ht="12.75" customHeight="1">
      <c r="A69" s="20">
        <v>0.56000000000000005</v>
      </c>
      <c r="B69" s="20">
        <v>1.73</v>
      </c>
      <c r="C69" s="20" t="str">
        <f t="shared" si="2"/>
        <v/>
      </c>
      <c r="D69" s="20" t="str">
        <f t="shared" si="2"/>
        <v/>
      </c>
      <c r="E69" s="37" t="s">
        <v>68</v>
      </c>
      <c r="F69" s="47" t="s">
        <v>148</v>
      </c>
      <c r="G69" s="55"/>
      <c r="H69" s="39" t="s">
        <v>149</v>
      </c>
      <c r="I69" s="44"/>
      <c r="J69" s="44"/>
    </row>
    <row r="70" spans="1:919" ht="12.75" customHeight="1">
      <c r="A70" s="20">
        <v>0.56999999999999995</v>
      </c>
      <c r="B70" s="20">
        <v>1.74</v>
      </c>
      <c r="C70" s="20" t="str">
        <f t="shared" si="2"/>
        <v/>
      </c>
      <c r="D70" s="20" t="str">
        <f t="shared" si="2"/>
        <v/>
      </c>
      <c r="E70" s="37" t="s">
        <v>75</v>
      </c>
      <c r="F70" s="54" t="s">
        <v>150</v>
      </c>
      <c r="G70" s="55"/>
      <c r="H70" s="39" t="s">
        <v>151</v>
      </c>
      <c r="I70" s="44"/>
      <c r="J70" s="44"/>
    </row>
    <row r="71" spans="1:919" ht="12.75" customHeight="1">
      <c r="A71" s="20">
        <v>0.57999999999999996</v>
      </c>
      <c r="B71" s="20">
        <v>1.75</v>
      </c>
      <c r="C71" s="20" t="str">
        <f t="shared" si="2"/>
        <v/>
      </c>
      <c r="D71" s="20" t="str">
        <f t="shared" si="2"/>
        <v/>
      </c>
      <c r="E71" s="37" t="s">
        <v>152</v>
      </c>
      <c r="F71" s="47" t="s">
        <v>103</v>
      </c>
      <c r="G71" s="55"/>
      <c r="H71" s="39" t="s">
        <v>153</v>
      </c>
      <c r="I71" s="44"/>
      <c r="J71" s="44"/>
    </row>
    <row r="72" spans="1:919" ht="12.75" customHeight="1">
      <c r="A72" s="20">
        <v>0.59</v>
      </c>
      <c r="B72" s="20">
        <v>1.76</v>
      </c>
      <c r="C72" s="20" t="str">
        <f t="shared" si="2"/>
        <v/>
      </c>
      <c r="D72" s="20" t="str">
        <f t="shared" si="2"/>
        <v/>
      </c>
      <c r="E72" s="37" t="s">
        <v>154</v>
      </c>
      <c r="F72" s="47" t="s">
        <v>106</v>
      </c>
      <c r="G72" s="55"/>
      <c r="H72" s="39" t="s">
        <v>155</v>
      </c>
      <c r="I72" s="44"/>
      <c r="J72" s="44"/>
    </row>
    <row r="73" spans="1:919" ht="12.75" customHeight="1">
      <c r="A73" s="20">
        <v>0.6</v>
      </c>
      <c r="B73" s="20">
        <v>1.77</v>
      </c>
      <c r="C73" s="20" t="str">
        <f t="shared" si="2"/>
        <v/>
      </c>
      <c r="D73" s="20" t="str">
        <f t="shared" si="2"/>
        <v/>
      </c>
      <c r="E73" s="37" t="s">
        <v>156</v>
      </c>
      <c r="F73" s="47" t="s">
        <v>109</v>
      </c>
      <c r="G73" s="55"/>
      <c r="H73" s="39" t="s">
        <v>157</v>
      </c>
      <c r="I73" s="44"/>
      <c r="J73" s="44"/>
    </row>
    <row r="74" spans="1:919" ht="12.75" customHeight="1">
      <c r="A74" s="20">
        <v>0.61</v>
      </c>
      <c r="B74" s="20">
        <v>1.78</v>
      </c>
      <c r="C74" s="20" t="str">
        <f t="shared" si="2"/>
        <v/>
      </c>
      <c r="D74" s="20" t="str">
        <f t="shared" si="2"/>
        <v/>
      </c>
      <c r="E74" s="37" t="s">
        <v>158</v>
      </c>
      <c r="F74" s="47" t="s">
        <v>112</v>
      </c>
      <c r="G74" s="55"/>
      <c r="H74" s="39" t="s">
        <v>159</v>
      </c>
      <c r="I74" s="44"/>
      <c r="J74" s="44"/>
    </row>
    <row r="75" spans="1:919" ht="12.75" customHeight="1">
      <c r="A75" s="20">
        <v>0.62</v>
      </c>
      <c r="B75" s="20">
        <v>1.79</v>
      </c>
      <c r="C75" s="20" t="str">
        <f t="shared" si="2"/>
        <v/>
      </c>
      <c r="D75" s="20" t="str">
        <f t="shared" si="2"/>
        <v/>
      </c>
      <c r="E75" s="37" t="s">
        <v>78</v>
      </c>
      <c r="F75" s="45" t="s">
        <v>115</v>
      </c>
      <c r="G75" s="55"/>
      <c r="H75" s="39" t="s">
        <v>160</v>
      </c>
      <c r="I75" s="44"/>
      <c r="J75" s="44"/>
    </row>
    <row r="76" spans="1:919" ht="12.75" customHeight="1">
      <c r="A76" s="20">
        <v>0.63</v>
      </c>
      <c r="B76" s="20">
        <v>1.8</v>
      </c>
      <c r="C76" s="20" t="str">
        <f t="shared" si="2"/>
        <v/>
      </c>
      <c r="D76" s="20" t="str">
        <f t="shared" si="2"/>
        <v/>
      </c>
      <c r="E76" s="37" t="s">
        <v>81</v>
      </c>
      <c r="F76" s="45" t="s">
        <v>161</v>
      </c>
      <c r="G76" s="55"/>
      <c r="H76" s="39" t="s">
        <v>162</v>
      </c>
      <c r="I76" s="44"/>
      <c r="J76" s="44"/>
    </row>
    <row r="77" spans="1:919" ht="3.75" customHeight="1">
      <c r="E77" s="21"/>
      <c r="F77" s="21"/>
      <c r="G77" s="21"/>
      <c r="H77" s="21"/>
      <c r="I77" s="21"/>
    </row>
    <row r="78" spans="1:919" ht="17.25" customHeight="1">
      <c r="E78" s="51" t="str">
        <f>E38</f>
        <v>Kontrolni broj: 1007833698</v>
      </c>
      <c r="F78" s="21"/>
      <c r="H78" s="21"/>
      <c r="I78" s="21"/>
      <c r="J78" s="58" t="s">
        <v>163</v>
      </c>
    </row>
    <row r="79" spans="1:919" ht="33" customHeight="1">
      <c r="E79" s="27" t="s">
        <v>12</v>
      </c>
      <c r="F79" s="28" t="s">
        <v>13</v>
      </c>
      <c r="G79" s="28" t="s">
        <v>14</v>
      </c>
      <c r="H79" s="29" t="s">
        <v>15</v>
      </c>
      <c r="I79" s="29" t="s">
        <v>16</v>
      </c>
      <c r="J79" s="30" t="s">
        <v>17</v>
      </c>
    </row>
    <row r="80" spans="1:919" s="36" customFormat="1" ht="13.5" customHeight="1">
      <c r="A80" s="20"/>
      <c r="B80" s="20"/>
      <c r="C80" s="20"/>
      <c r="D80" s="20"/>
      <c r="E80" s="32">
        <v>1</v>
      </c>
      <c r="F80" s="33">
        <v>2</v>
      </c>
      <c r="G80" s="33">
        <v>3</v>
      </c>
      <c r="H80" s="34">
        <v>4</v>
      </c>
      <c r="I80" s="34">
        <v>5</v>
      </c>
      <c r="J80" s="34">
        <v>6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  <c r="IV80" s="35"/>
      <c r="IW80" s="35"/>
      <c r="IX80" s="35"/>
      <c r="IY80" s="35"/>
      <c r="IZ80" s="35"/>
      <c r="JA80" s="35"/>
      <c r="JB80" s="35"/>
      <c r="JC80" s="35"/>
      <c r="JD80" s="35"/>
      <c r="JE80" s="35"/>
      <c r="JF80" s="35"/>
      <c r="JG80" s="35"/>
      <c r="JH80" s="35"/>
      <c r="JI80" s="35"/>
      <c r="JJ80" s="35"/>
      <c r="JK80" s="35"/>
      <c r="JL80" s="35"/>
      <c r="JM80" s="35"/>
      <c r="JN80" s="35"/>
      <c r="JO80" s="35"/>
      <c r="JP80" s="35"/>
      <c r="JQ80" s="35"/>
      <c r="JR80" s="35"/>
      <c r="JS80" s="35"/>
      <c r="JT80" s="35"/>
      <c r="JU80" s="35"/>
      <c r="JV80" s="35"/>
      <c r="JW80" s="35"/>
      <c r="JX80" s="35"/>
      <c r="JY80" s="35"/>
      <c r="JZ80" s="35"/>
      <c r="KA80" s="35"/>
      <c r="KB80" s="35"/>
      <c r="KC80" s="35"/>
      <c r="KD80" s="35"/>
      <c r="KE80" s="35"/>
      <c r="KF80" s="35"/>
      <c r="KG80" s="35"/>
      <c r="KH80" s="35"/>
      <c r="KI80" s="35"/>
      <c r="KJ80" s="35"/>
      <c r="KK80" s="35"/>
      <c r="KL80" s="35"/>
      <c r="KM80" s="35"/>
      <c r="KN80" s="35"/>
      <c r="KO80" s="35"/>
      <c r="KP80" s="35"/>
      <c r="KQ80" s="35"/>
      <c r="KR80" s="35"/>
      <c r="KS80" s="35"/>
      <c r="KT80" s="35"/>
      <c r="KU80" s="35"/>
      <c r="KV80" s="35"/>
      <c r="KW80" s="35"/>
      <c r="KX80" s="35"/>
      <c r="KY80" s="35"/>
      <c r="KZ80" s="35"/>
      <c r="LA80" s="35"/>
      <c r="LB80" s="35"/>
      <c r="LC80" s="35"/>
      <c r="LD80" s="35"/>
      <c r="LE80" s="35"/>
      <c r="LF80" s="35"/>
      <c r="LG80" s="35"/>
      <c r="LH80" s="35"/>
      <c r="LI80" s="35"/>
      <c r="LJ80" s="35"/>
      <c r="LK80" s="35"/>
      <c r="LL80" s="35"/>
      <c r="LM80" s="35"/>
      <c r="LN80" s="35"/>
      <c r="LO80" s="35"/>
      <c r="LP80" s="35"/>
      <c r="LQ80" s="35"/>
      <c r="LR80" s="35"/>
      <c r="LS80" s="35"/>
      <c r="LT80" s="35"/>
      <c r="LU80" s="35"/>
      <c r="LV80" s="35"/>
      <c r="LW80" s="35"/>
      <c r="LX80" s="35"/>
      <c r="LY80" s="35"/>
      <c r="LZ80" s="35"/>
      <c r="MA80" s="35"/>
      <c r="MB80" s="35"/>
      <c r="MC80" s="35"/>
      <c r="MD80" s="35"/>
      <c r="ME80" s="35"/>
      <c r="MF80" s="35"/>
      <c r="MG80" s="35"/>
      <c r="MH80" s="35"/>
      <c r="MI80" s="35"/>
      <c r="MJ80" s="35"/>
      <c r="MK80" s="35"/>
      <c r="ML80" s="35"/>
      <c r="MM80" s="35"/>
      <c r="MN80" s="35"/>
      <c r="MO80" s="35"/>
      <c r="MP80" s="35"/>
      <c r="MQ80" s="35"/>
      <c r="MR80" s="35"/>
      <c r="MS80" s="35"/>
      <c r="MT80" s="35"/>
      <c r="MU80" s="35"/>
      <c r="MV80" s="35"/>
      <c r="MW80" s="35"/>
      <c r="MX80" s="35"/>
      <c r="MY80" s="35"/>
      <c r="MZ80" s="35"/>
      <c r="NA80" s="35"/>
      <c r="NB80" s="35"/>
      <c r="NC80" s="35"/>
      <c r="ND80" s="35"/>
      <c r="NE80" s="35"/>
      <c r="NF80" s="35"/>
      <c r="NG80" s="35"/>
      <c r="NH80" s="35"/>
      <c r="NI80" s="35"/>
      <c r="NJ80" s="35"/>
      <c r="NK80" s="35"/>
      <c r="NL80" s="35"/>
      <c r="NM80" s="35"/>
      <c r="NN80" s="35"/>
      <c r="NO80" s="35"/>
      <c r="NP80" s="35"/>
      <c r="NQ80" s="35"/>
      <c r="NR80" s="35"/>
      <c r="NS80" s="35"/>
      <c r="NT80" s="35"/>
      <c r="NU80" s="35"/>
      <c r="NV80" s="35"/>
      <c r="NW80" s="35"/>
      <c r="NX80" s="35"/>
      <c r="NY80" s="35"/>
      <c r="NZ80" s="35"/>
      <c r="OA80" s="35"/>
      <c r="OB80" s="35"/>
      <c r="OC80" s="35"/>
      <c r="OD80" s="35"/>
      <c r="OE80" s="35"/>
      <c r="OF80" s="35"/>
      <c r="OG80" s="35"/>
      <c r="OH80" s="35"/>
      <c r="OI80" s="35"/>
      <c r="OJ80" s="35"/>
      <c r="OK80" s="35"/>
      <c r="OL80" s="35"/>
      <c r="OM80" s="35"/>
      <c r="ON80" s="35"/>
      <c r="OO80" s="35"/>
      <c r="OP80" s="35"/>
      <c r="OQ80" s="35"/>
      <c r="OR80" s="35"/>
      <c r="OS80" s="35"/>
      <c r="OT80" s="35"/>
      <c r="OU80" s="35"/>
      <c r="OV80" s="35"/>
      <c r="OW80" s="35"/>
      <c r="OX80" s="35"/>
      <c r="OY80" s="35"/>
      <c r="OZ80" s="35"/>
      <c r="PA80" s="35"/>
      <c r="PB80" s="35"/>
      <c r="PC80" s="35"/>
      <c r="PD80" s="35"/>
      <c r="PE80" s="35"/>
      <c r="PF80" s="35"/>
      <c r="PG80" s="35"/>
      <c r="PH80" s="35"/>
      <c r="PI80" s="35"/>
      <c r="PJ80" s="35"/>
      <c r="PK80" s="35"/>
      <c r="PL80" s="35"/>
      <c r="PM80" s="35"/>
      <c r="PN80" s="35"/>
      <c r="PO80" s="35"/>
      <c r="PP80" s="35"/>
      <c r="PQ80" s="35"/>
      <c r="PR80" s="35"/>
      <c r="PS80" s="35"/>
      <c r="PT80" s="35"/>
      <c r="PU80" s="35"/>
      <c r="PV80" s="35"/>
      <c r="PW80" s="35"/>
      <c r="PX80" s="35"/>
      <c r="PY80" s="35"/>
      <c r="PZ80" s="35"/>
      <c r="QA80" s="35"/>
      <c r="QB80" s="35"/>
      <c r="QC80" s="35"/>
      <c r="QD80" s="35"/>
      <c r="QE80" s="35"/>
      <c r="QF80" s="35"/>
      <c r="QG80" s="35"/>
      <c r="QH80" s="35"/>
      <c r="QI80" s="35"/>
      <c r="QJ80" s="35"/>
      <c r="QK80" s="35"/>
      <c r="QL80" s="35"/>
      <c r="QM80" s="35"/>
      <c r="QN80" s="35"/>
      <c r="QO80" s="35"/>
      <c r="QP80" s="35"/>
      <c r="QQ80" s="35"/>
      <c r="QR80" s="35"/>
      <c r="QS80" s="35"/>
      <c r="QT80" s="35"/>
      <c r="QU80" s="35"/>
      <c r="QV80" s="35"/>
      <c r="QW80" s="35"/>
      <c r="QX80" s="35"/>
      <c r="QY80" s="35"/>
      <c r="QZ80" s="35"/>
      <c r="RA80" s="35"/>
      <c r="RB80" s="35"/>
      <c r="RC80" s="35"/>
      <c r="RD80" s="35"/>
      <c r="RE80" s="35"/>
      <c r="RF80" s="35"/>
      <c r="RG80" s="35"/>
      <c r="RH80" s="35"/>
      <c r="RI80" s="35"/>
      <c r="RJ80" s="35"/>
      <c r="RK80" s="35"/>
      <c r="RL80" s="35"/>
      <c r="RM80" s="35"/>
      <c r="RN80" s="35"/>
      <c r="RO80" s="35"/>
      <c r="RP80" s="35"/>
      <c r="RQ80" s="35"/>
      <c r="RR80" s="35"/>
      <c r="RS80" s="35"/>
      <c r="RT80" s="35"/>
      <c r="RU80" s="35"/>
      <c r="RV80" s="35"/>
      <c r="RW80" s="35"/>
      <c r="RX80" s="35"/>
      <c r="RY80" s="35"/>
      <c r="RZ80" s="35"/>
      <c r="SA80" s="35"/>
      <c r="SB80" s="35"/>
      <c r="SC80" s="35"/>
      <c r="SD80" s="35"/>
      <c r="SE80" s="35"/>
      <c r="SF80" s="35"/>
      <c r="SG80" s="35"/>
      <c r="SH80" s="35"/>
      <c r="SI80" s="35"/>
      <c r="SJ80" s="35"/>
      <c r="SK80" s="35"/>
      <c r="SL80" s="35"/>
      <c r="SM80" s="35"/>
      <c r="SN80" s="35"/>
      <c r="SO80" s="35"/>
      <c r="SP80" s="35"/>
      <c r="SQ80" s="35"/>
      <c r="SR80" s="35"/>
      <c r="SS80" s="35"/>
      <c r="ST80" s="35"/>
      <c r="SU80" s="35"/>
      <c r="SV80" s="35"/>
      <c r="SW80" s="35"/>
      <c r="SX80" s="35"/>
      <c r="SY80" s="35"/>
      <c r="SZ80" s="35"/>
      <c r="TA80" s="35"/>
      <c r="TB80" s="35"/>
      <c r="TC80" s="35"/>
      <c r="TD80" s="35"/>
      <c r="TE80" s="35"/>
      <c r="TF80" s="35"/>
      <c r="TG80" s="35"/>
      <c r="TH80" s="35"/>
      <c r="TI80" s="35"/>
      <c r="TJ80" s="35"/>
      <c r="TK80" s="35"/>
      <c r="TL80" s="35"/>
      <c r="TM80" s="35"/>
      <c r="TN80" s="35"/>
      <c r="TO80" s="35"/>
      <c r="TP80" s="35"/>
      <c r="TQ80" s="35"/>
      <c r="TR80" s="35"/>
      <c r="TS80" s="35"/>
      <c r="TT80" s="35"/>
      <c r="TU80" s="35"/>
      <c r="TV80" s="35"/>
      <c r="TW80" s="35"/>
      <c r="TX80" s="35"/>
      <c r="TY80" s="35"/>
      <c r="TZ80" s="35"/>
      <c r="UA80" s="35"/>
      <c r="UB80" s="35"/>
      <c r="UC80" s="35"/>
      <c r="UD80" s="35"/>
      <c r="UE80" s="35"/>
      <c r="UF80" s="35"/>
      <c r="UG80" s="35"/>
      <c r="UH80" s="35"/>
      <c r="UI80" s="35"/>
      <c r="UJ80" s="35"/>
      <c r="UK80" s="35"/>
      <c r="UL80" s="35"/>
      <c r="UM80" s="35"/>
      <c r="UN80" s="35"/>
      <c r="UO80" s="35"/>
      <c r="UP80" s="35"/>
      <c r="UQ80" s="35"/>
      <c r="UR80" s="35"/>
      <c r="US80" s="35"/>
      <c r="UT80" s="35"/>
      <c r="UU80" s="35"/>
      <c r="UV80" s="35"/>
      <c r="UW80" s="35"/>
      <c r="UX80" s="35"/>
      <c r="UY80" s="35"/>
      <c r="UZ80" s="35"/>
      <c r="VA80" s="35"/>
      <c r="VB80" s="35"/>
      <c r="VC80" s="35"/>
      <c r="VD80" s="35"/>
      <c r="VE80" s="35"/>
      <c r="VF80" s="35"/>
      <c r="VG80" s="35"/>
      <c r="VH80" s="35"/>
      <c r="VI80" s="35"/>
      <c r="VJ80" s="35"/>
      <c r="VK80" s="35"/>
      <c r="VL80" s="35"/>
      <c r="VM80" s="35"/>
      <c r="VN80" s="35"/>
      <c r="VO80" s="35"/>
      <c r="VP80" s="35"/>
      <c r="VQ80" s="35"/>
      <c r="VR80" s="35"/>
      <c r="VS80" s="35"/>
      <c r="VT80" s="35"/>
      <c r="VU80" s="35"/>
      <c r="VV80" s="35"/>
      <c r="VW80" s="35"/>
      <c r="VX80" s="35"/>
      <c r="VY80" s="35"/>
      <c r="VZ80" s="35"/>
      <c r="WA80" s="35"/>
      <c r="WB80" s="35"/>
      <c r="WC80" s="35"/>
      <c r="WD80" s="35"/>
      <c r="WE80" s="35"/>
      <c r="WF80" s="35"/>
      <c r="WG80" s="35"/>
      <c r="WH80" s="35"/>
      <c r="WI80" s="35"/>
      <c r="WJ80" s="35"/>
      <c r="WK80" s="35"/>
      <c r="WL80" s="35"/>
      <c r="WM80" s="35"/>
      <c r="WN80" s="35"/>
      <c r="WO80" s="35"/>
      <c r="WP80" s="35"/>
      <c r="WQ80" s="35"/>
      <c r="WR80" s="35"/>
      <c r="WS80" s="35"/>
      <c r="WT80" s="35"/>
      <c r="WU80" s="35"/>
      <c r="WV80" s="35"/>
      <c r="WW80" s="35"/>
      <c r="WX80" s="35"/>
      <c r="WY80" s="35"/>
      <c r="WZ80" s="35"/>
      <c r="XA80" s="35"/>
      <c r="XB80" s="35"/>
      <c r="XC80" s="35"/>
      <c r="XD80" s="35"/>
      <c r="XE80" s="35"/>
      <c r="XF80" s="35"/>
      <c r="XG80" s="35"/>
      <c r="XH80" s="35"/>
      <c r="XI80" s="35"/>
      <c r="XJ80" s="35"/>
      <c r="XK80" s="35"/>
      <c r="XL80" s="35"/>
      <c r="XM80" s="35"/>
      <c r="XN80" s="35"/>
      <c r="XO80" s="35"/>
      <c r="XP80" s="35"/>
      <c r="XQ80" s="35"/>
      <c r="XR80" s="35"/>
      <c r="XS80" s="35"/>
      <c r="XT80" s="35"/>
      <c r="XU80" s="35"/>
      <c r="XV80" s="35"/>
      <c r="XW80" s="35"/>
      <c r="XX80" s="35"/>
      <c r="XY80" s="35"/>
      <c r="XZ80" s="35"/>
      <c r="YA80" s="35"/>
      <c r="YB80" s="35"/>
      <c r="YC80" s="35"/>
      <c r="YD80" s="35"/>
      <c r="YE80" s="35"/>
      <c r="YF80" s="35"/>
      <c r="YG80" s="35"/>
      <c r="YH80" s="35"/>
      <c r="YI80" s="35"/>
      <c r="YJ80" s="35"/>
      <c r="YK80" s="35"/>
      <c r="YL80" s="35"/>
      <c r="YM80" s="35"/>
      <c r="YN80" s="35"/>
      <c r="YO80" s="35"/>
      <c r="YP80" s="35"/>
      <c r="YQ80" s="35"/>
      <c r="YR80" s="35"/>
      <c r="YS80" s="35"/>
      <c r="YT80" s="35"/>
      <c r="YU80" s="35"/>
      <c r="YV80" s="35"/>
      <c r="YW80" s="35"/>
      <c r="YX80" s="35"/>
      <c r="YY80" s="35"/>
      <c r="YZ80" s="35"/>
      <c r="ZA80" s="35"/>
      <c r="ZB80" s="35"/>
      <c r="ZC80" s="35"/>
      <c r="ZD80" s="35"/>
      <c r="ZE80" s="35"/>
      <c r="ZF80" s="35"/>
      <c r="ZG80" s="35"/>
      <c r="ZH80" s="35"/>
      <c r="ZI80" s="35"/>
      <c r="ZJ80" s="35"/>
      <c r="ZK80" s="35"/>
      <c r="ZL80" s="35"/>
      <c r="ZM80" s="35"/>
      <c r="ZN80" s="35"/>
      <c r="ZO80" s="35"/>
      <c r="ZP80" s="35"/>
      <c r="ZQ80" s="35"/>
      <c r="ZR80" s="35"/>
      <c r="ZS80" s="35"/>
      <c r="ZT80" s="35"/>
      <c r="ZU80" s="35"/>
      <c r="ZV80" s="35"/>
      <c r="ZW80" s="35"/>
      <c r="ZX80" s="35"/>
      <c r="ZY80" s="35"/>
      <c r="ZZ80" s="35"/>
      <c r="AAA80" s="35"/>
      <c r="AAB80" s="35"/>
      <c r="AAC80" s="35"/>
      <c r="AAD80" s="35"/>
      <c r="AAE80" s="35"/>
      <c r="AAF80" s="35"/>
      <c r="AAG80" s="35"/>
      <c r="AAH80" s="35"/>
      <c r="AAI80" s="35"/>
      <c r="AAJ80" s="35"/>
      <c r="AAK80" s="35"/>
      <c r="AAL80" s="35"/>
      <c r="AAM80" s="35"/>
      <c r="AAN80" s="35"/>
      <c r="AAO80" s="35"/>
      <c r="AAP80" s="35"/>
      <c r="AAQ80" s="35"/>
      <c r="AAR80" s="35"/>
      <c r="AAS80" s="35"/>
      <c r="AAT80" s="35"/>
      <c r="AAU80" s="35"/>
      <c r="AAV80" s="35"/>
      <c r="AAW80" s="35"/>
      <c r="AAX80" s="35"/>
      <c r="AAY80" s="35"/>
      <c r="AAZ80" s="35"/>
      <c r="ABA80" s="35"/>
      <c r="ABB80" s="35"/>
      <c r="ABC80" s="35"/>
      <c r="ABD80" s="35"/>
      <c r="ABE80" s="35"/>
      <c r="ABF80" s="35"/>
      <c r="ABG80" s="35"/>
      <c r="ABH80" s="35"/>
      <c r="ABI80" s="35"/>
      <c r="ABJ80" s="35"/>
      <c r="ABK80" s="35"/>
      <c r="ABL80" s="35"/>
      <c r="ABM80" s="35"/>
      <c r="ABN80" s="35"/>
      <c r="ABO80" s="35"/>
      <c r="ABP80" s="35"/>
      <c r="ABQ80" s="35"/>
      <c r="ABR80" s="35"/>
      <c r="ABS80" s="35"/>
      <c r="ABT80" s="35"/>
      <c r="ABU80" s="35"/>
      <c r="ABV80" s="35"/>
      <c r="ABW80" s="35"/>
      <c r="ABX80" s="35"/>
      <c r="ABY80" s="35"/>
      <c r="ABZ80" s="35"/>
      <c r="ACA80" s="35"/>
      <c r="ACB80" s="35"/>
      <c r="ACC80" s="35"/>
      <c r="ACD80" s="35"/>
      <c r="ACE80" s="35"/>
      <c r="ACF80" s="35"/>
      <c r="ACG80" s="35"/>
      <c r="ACH80" s="35"/>
      <c r="ACI80" s="35"/>
      <c r="ACJ80" s="35"/>
      <c r="ACK80" s="35"/>
      <c r="ACL80" s="35"/>
      <c r="ACM80" s="35"/>
      <c r="ACN80" s="35"/>
      <c r="ACO80" s="35"/>
      <c r="ACP80" s="35"/>
      <c r="ACQ80" s="35"/>
      <c r="ACR80" s="35"/>
      <c r="ACS80" s="35"/>
      <c r="ACT80" s="35"/>
      <c r="ACU80" s="35"/>
      <c r="ACV80" s="35"/>
      <c r="ACW80" s="35"/>
      <c r="ACX80" s="35"/>
      <c r="ACY80" s="35"/>
      <c r="ACZ80" s="35"/>
      <c r="ADA80" s="35"/>
      <c r="ADB80" s="35"/>
      <c r="ADC80" s="35"/>
      <c r="ADD80" s="35"/>
      <c r="ADE80" s="35"/>
      <c r="ADF80" s="35"/>
      <c r="ADG80" s="35"/>
      <c r="ADH80" s="35"/>
      <c r="ADI80" s="35"/>
      <c r="ADJ80" s="35"/>
      <c r="ADK80" s="35"/>
      <c r="ADL80" s="35"/>
      <c r="ADM80" s="35"/>
      <c r="ADN80" s="35"/>
      <c r="ADO80" s="35"/>
      <c r="ADP80" s="35"/>
      <c r="ADQ80" s="35"/>
      <c r="ADR80" s="35"/>
      <c r="ADS80" s="35"/>
      <c r="ADT80" s="35"/>
      <c r="ADU80" s="35"/>
      <c r="ADV80" s="35"/>
      <c r="ADW80" s="35"/>
      <c r="ADX80" s="35"/>
      <c r="ADY80" s="35"/>
      <c r="ADZ80" s="35"/>
      <c r="AEA80" s="35"/>
      <c r="AEB80" s="35"/>
      <c r="AEC80" s="35"/>
      <c r="AED80" s="35"/>
      <c r="AEE80" s="35"/>
      <c r="AEF80" s="35"/>
      <c r="AEG80" s="35"/>
      <c r="AEH80" s="35"/>
      <c r="AEI80" s="35"/>
      <c r="AEJ80" s="35"/>
      <c r="AEK80" s="35"/>
      <c r="AEL80" s="35"/>
      <c r="AEM80" s="35"/>
      <c r="AEN80" s="35"/>
      <c r="AEO80" s="35"/>
      <c r="AEP80" s="35"/>
      <c r="AEQ80" s="35"/>
      <c r="AER80" s="35"/>
      <c r="AES80" s="35"/>
      <c r="AET80" s="35"/>
      <c r="AEU80" s="35"/>
      <c r="AEV80" s="35"/>
      <c r="AEW80" s="35"/>
      <c r="AEX80" s="35"/>
      <c r="AEY80" s="35"/>
      <c r="AEZ80" s="35"/>
      <c r="AFA80" s="35"/>
      <c r="AFB80" s="35"/>
      <c r="AFC80" s="35"/>
      <c r="AFD80" s="35"/>
      <c r="AFE80" s="35"/>
      <c r="AFF80" s="35"/>
      <c r="AFG80" s="35"/>
      <c r="AFH80" s="35"/>
      <c r="AFI80" s="35"/>
      <c r="AFJ80" s="35"/>
      <c r="AFK80" s="35"/>
      <c r="AFL80" s="35"/>
      <c r="AFM80" s="35"/>
      <c r="AFN80" s="35"/>
      <c r="AFO80" s="35"/>
      <c r="AFP80" s="35"/>
      <c r="AFQ80" s="35"/>
      <c r="AFR80" s="35"/>
      <c r="AFS80" s="35"/>
      <c r="AFT80" s="35"/>
      <c r="AFU80" s="35"/>
      <c r="AFV80" s="35"/>
      <c r="AFW80" s="35"/>
      <c r="AFX80" s="35"/>
      <c r="AFY80" s="35"/>
      <c r="AFZ80" s="35"/>
      <c r="AGA80" s="35"/>
      <c r="AGB80" s="35"/>
      <c r="AGC80" s="35"/>
      <c r="AGD80" s="35"/>
      <c r="AGE80" s="35"/>
      <c r="AGF80" s="35"/>
      <c r="AGG80" s="35"/>
      <c r="AGH80" s="35"/>
      <c r="AGI80" s="35"/>
      <c r="AGJ80" s="35"/>
      <c r="AGK80" s="35"/>
      <c r="AGL80" s="35"/>
      <c r="AGM80" s="35"/>
      <c r="AGN80" s="35"/>
      <c r="AGO80" s="35"/>
      <c r="AGP80" s="35"/>
      <c r="AGQ80" s="35"/>
      <c r="AGR80" s="35"/>
      <c r="AGS80" s="35"/>
      <c r="AGT80" s="35"/>
      <c r="AGU80" s="35"/>
      <c r="AGV80" s="35"/>
      <c r="AGW80" s="35"/>
      <c r="AGX80" s="35"/>
      <c r="AGY80" s="35"/>
      <c r="AGZ80" s="35"/>
      <c r="AHA80" s="35"/>
      <c r="AHB80" s="35"/>
      <c r="AHC80" s="35"/>
      <c r="AHD80" s="35"/>
      <c r="AHE80" s="35"/>
      <c r="AHF80" s="35"/>
      <c r="AHG80" s="35"/>
      <c r="AHH80" s="35"/>
      <c r="AHI80" s="35"/>
      <c r="AHJ80" s="35"/>
      <c r="AHK80" s="35"/>
      <c r="AHL80" s="35"/>
      <c r="AHM80" s="35"/>
      <c r="AHN80" s="35"/>
      <c r="AHO80" s="35"/>
      <c r="AHP80" s="35"/>
      <c r="AHQ80" s="35"/>
      <c r="AHR80" s="35"/>
      <c r="AHS80" s="35"/>
      <c r="AHT80" s="35"/>
      <c r="AHU80" s="35"/>
      <c r="AHV80" s="35"/>
      <c r="AHW80" s="35"/>
      <c r="AHX80" s="35"/>
      <c r="AHY80" s="35"/>
      <c r="AHZ80" s="35"/>
      <c r="AIA80" s="35"/>
      <c r="AIB80" s="35"/>
      <c r="AIC80" s="35"/>
      <c r="AID80" s="35"/>
      <c r="AIE80" s="35"/>
      <c r="AIF80" s="35"/>
      <c r="AIG80" s="35"/>
      <c r="AIH80" s="35"/>
      <c r="AII80" s="35"/>
    </row>
    <row r="81" spans="1:10" ht="12.75" customHeight="1">
      <c r="A81" s="20">
        <v>0.64</v>
      </c>
      <c r="B81" s="20">
        <v>1.81</v>
      </c>
      <c r="C81" s="20" t="str">
        <f t="shared" ref="C81:D96" si="3">IF(LEN(I81)=0,"",1+ABS((I81*A81)/LEN(I81))+A81)</f>
        <v/>
      </c>
      <c r="D81" s="20" t="str">
        <f t="shared" si="3"/>
        <v/>
      </c>
      <c r="E81" s="37" t="s">
        <v>84</v>
      </c>
      <c r="F81" s="45" t="s">
        <v>164</v>
      </c>
      <c r="G81" s="55"/>
      <c r="H81" s="39" t="s">
        <v>165</v>
      </c>
      <c r="I81" s="44"/>
      <c r="J81" s="44"/>
    </row>
    <row r="82" spans="1:10" ht="12.75" customHeight="1">
      <c r="A82" s="20">
        <v>0.65</v>
      </c>
      <c r="B82" s="20">
        <v>1.82</v>
      </c>
      <c r="C82" s="20">
        <f t="shared" si="3"/>
        <v>3713.0200000000004</v>
      </c>
      <c r="D82" s="20">
        <f t="shared" si="3"/>
        <v>11427.688</v>
      </c>
      <c r="E82" s="37" t="s">
        <v>87</v>
      </c>
      <c r="F82" s="45" t="s">
        <v>166</v>
      </c>
      <c r="G82" s="55"/>
      <c r="H82" s="39" t="s">
        <v>167</v>
      </c>
      <c r="I82" s="44">
        <v>28549</v>
      </c>
      <c r="J82" s="44">
        <v>31387</v>
      </c>
    </row>
    <row r="83" spans="1:10" ht="12.75" customHeight="1">
      <c r="A83" s="20">
        <v>0.66</v>
      </c>
      <c r="B83" s="20">
        <v>1.83</v>
      </c>
      <c r="C83" s="20" t="str">
        <f t="shared" si="3"/>
        <v/>
      </c>
      <c r="D83" s="20" t="str">
        <f t="shared" si="3"/>
        <v/>
      </c>
      <c r="E83" s="37" t="s">
        <v>90</v>
      </c>
      <c r="F83" s="54" t="s">
        <v>168</v>
      </c>
      <c r="G83" s="55"/>
      <c r="H83" s="39" t="s">
        <v>169</v>
      </c>
      <c r="I83" s="44"/>
      <c r="J83" s="44"/>
    </row>
    <row r="84" spans="1:10" ht="12.75" customHeight="1">
      <c r="A84" s="20">
        <v>0.67</v>
      </c>
      <c r="B84" s="20">
        <v>1.84</v>
      </c>
      <c r="C84" s="20">
        <f t="shared" si="3"/>
        <v>3461.1480000000001</v>
      </c>
      <c r="D84" s="20">
        <f t="shared" si="3"/>
        <v>9023.6240000000016</v>
      </c>
      <c r="E84" s="37" t="s">
        <v>99</v>
      </c>
      <c r="F84" s="54" t="s">
        <v>170</v>
      </c>
      <c r="G84" s="55"/>
      <c r="H84" s="39" t="s">
        <v>171</v>
      </c>
      <c r="I84" s="44">
        <v>25817</v>
      </c>
      <c r="J84" s="44">
        <v>24513</v>
      </c>
    </row>
    <row r="85" spans="1:10" ht="12.75" customHeight="1">
      <c r="A85" s="20">
        <v>0.68</v>
      </c>
      <c r="B85" s="20">
        <v>1.85</v>
      </c>
      <c r="C85" s="20">
        <f t="shared" si="3"/>
        <v>1748835.37</v>
      </c>
      <c r="D85" s="20">
        <f t="shared" si="3"/>
        <v>4778301.4812500002</v>
      </c>
      <c r="E85" s="41" t="s">
        <v>172</v>
      </c>
      <c r="F85" s="54" t="s">
        <v>173</v>
      </c>
      <c r="G85" s="55"/>
      <c r="H85" s="39" t="s">
        <v>174</v>
      </c>
      <c r="I85" s="44">
        <v>20574514</v>
      </c>
      <c r="J85" s="44">
        <v>20662913</v>
      </c>
    </row>
    <row r="86" spans="1:10" ht="12.75" customHeight="1">
      <c r="A86" s="20">
        <v>0.69</v>
      </c>
      <c r="B86" s="20">
        <v>1.86</v>
      </c>
      <c r="C86" s="20" t="str">
        <f t="shared" si="3"/>
        <v/>
      </c>
      <c r="D86" s="20" t="str">
        <f t="shared" si="3"/>
        <v/>
      </c>
      <c r="E86" s="41" t="s">
        <v>175</v>
      </c>
      <c r="F86" s="56" t="s">
        <v>176</v>
      </c>
      <c r="G86" s="55"/>
      <c r="H86" s="39" t="s">
        <v>177</v>
      </c>
      <c r="I86" s="44"/>
      <c r="J86" s="44"/>
    </row>
    <row r="87" spans="1:10" ht="12.75" customHeight="1">
      <c r="A87" s="20">
        <v>0.7</v>
      </c>
      <c r="B87" s="20">
        <v>1.87</v>
      </c>
      <c r="C87" s="20">
        <f t="shared" si="3"/>
        <v>1800271.6749999998</v>
      </c>
      <c r="D87" s="20">
        <f t="shared" si="3"/>
        <v>4829958.7837500004</v>
      </c>
      <c r="E87" s="41" t="s">
        <v>178</v>
      </c>
      <c r="F87" s="54" t="s">
        <v>179</v>
      </c>
      <c r="G87" s="55"/>
      <c r="H87" s="39" t="s">
        <v>180</v>
      </c>
      <c r="I87" s="44">
        <v>20574514</v>
      </c>
      <c r="J87" s="44">
        <v>20662913</v>
      </c>
    </row>
    <row r="88" spans="1:10" ht="12.75" customHeight="1">
      <c r="E88" s="41"/>
      <c r="F88" s="54"/>
      <c r="G88" s="39"/>
      <c r="H88" s="39"/>
      <c r="I88" s="40"/>
      <c r="J88" s="40"/>
    </row>
    <row r="89" spans="1:10" ht="12.75" customHeight="1">
      <c r="A89" s="20">
        <v>0.72</v>
      </c>
      <c r="B89" s="20">
        <v>1.89</v>
      </c>
      <c r="C89" s="20" t="str">
        <f t="shared" si="3"/>
        <v/>
      </c>
      <c r="D89" s="20" t="str">
        <f t="shared" si="3"/>
        <v/>
      </c>
      <c r="E89" s="37"/>
      <c r="F89" s="56" t="s">
        <v>181</v>
      </c>
      <c r="G89" s="39"/>
      <c r="H89" s="39"/>
      <c r="I89" s="40"/>
      <c r="J89" s="40"/>
    </row>
    <row r="90" spans="1:10" ht="12.75" customHeight="1">
      <c r="A90" s="20">
        <v>0.73</v>
      </c>
      <c r="B90" s="20">
        <v>1.9</v>
      </c>
      <c r="C90" s="20">
        <f t="shared" si="3"/>
        <v>1501056.65625</v>
      </c>
      <c r="D90" s="20">
        <f t="shared" si="3"/>
        <v>3906858.1874999995</v>
      </c>
      <c r="E90" s="37" t="s">
        <v>22</v>
      </c>
      <c r="F90" s="54" t="s">
        <v>182</v>
      </c>
      <c r="G90" s="55"/>
      <c r="H90" s="39">
        <v>101</v>
      </c>
      <c r="I90" s="44">
        <v>16449917</v>
      </c>
      <c r="J90" s="44">
        <v>16449917</v>
      </c>
    </row>
    <row r="91" spans="1:10" ht="12.75" customHeight="1">
      <c r="A91" s="20">
        <v>0.74</v>
      </c>
      <c r="B91" s="20">
        <v>1.91</v>
      </c>
      <c r="C91" s="20">
        <f t="shared" si="3"/>
        <v>1521619.0625</v>
      </c>
      <c r="D91" s="20">
        <f t="shared" si="3"/>
        <v>3927420.59375</v>
      </c>
      <c r="E91" s="37" t="s">
        <v>25</v>
      </c>
      <c r="F91" s="47" t="s">
        <v>183</v>
      </c>
      <c r="G91" s="55"/>
      <c r="H91" s="39">
        <v>102</v>
      </c>
      <c r="I91" s="44">
        <v>16449917</v>
      </c>
      <c r="J91" s="44">
        <v>16449917</v>
      </c>
    </row>
    <row r="92" spans="1:10" ht="12.75" customHeight="1">
      <c r="A92" s="20">
        <v>0.75</v>
      </c>
      <c r="B92" s="20">
        <v>1.92</v>
      </c>
      <c r="C92" s="20" t="str">
        <f t="shared" si="3"/>
        <v/>
      </c>
      <c r="D92" s="20" t="str">
        <f t="shared" si="3"/>
        <v/>
      </c>
      <c r="E92" s="37" t="s">
        <v>28</v>
      </c>
      <c r="F92" s="47" t="s">
        <v>184</v>
      </c>
      <c r="G92" s="55"/>
      <c r="H92" s="39">
        <v>103</v>
      </c>
      <c r="I92" s="44"/>
      <c r="J92" s="44"/>
    </row>
    <row r="93" spans="1:10" ht="12.75" customHeight="1">
      <c r="A93" s="20">
        <v>0.76</v>
      </c>
      <c r="B93" s="20">
        <v>1.93</v>
      </c>
      <c r="C93" s="20" t="str">
        <f t="shared" si="3"/>
        <v/>
      </c>
      <c r="D93" s="20" t="str">
        <f t="shared" si="3"/>
        <v/>
      </c>
      <c r="E93" s="37" t="s">
        <v>31</v>
      </c>
      <c r="F93" s="47" t="s">
        <v>185</v>
      </c>
      <c r="G93" s="55"/>
      <c r="H93" s="39">
        <v>104</v>
      </c>
      <c r="I93" s="44"/>
      <c r="J93" s="44"/>
    </row>
    <row r="94" spans="1:10" ht="12.75" customHeight="1">
      <c r="A94" s="20">
        <v>0.77</v>
      </c>
      <c r="B94" s="20">
        <v>1.94</v>
      </c>
      <c r="C94" s="20" t="str">
        <f t="shared" si="3"/>
        <v/>
      </c>
      <c r="D94" s="20" t="str">
        <f t="shared" si="3"/>
        <v/>
      </c>
      <c r="E94" s="37" t="s">
        <v>34</v>
      </c>
      <c r="F94" s="47" t="s">
        <v>186</v>
      </c>
      <c r="G94" s="55"/>
      <c r="H94" s="39">
        <v>105</v>
      </c>
      <c r="I94" s="44"/>
      <c r="J94" s="44"/>
    </row>
    <row r="95" spans="1:10" ht="12.75" customHeight="1">
      <c r="A95" s="20">
        <v>0.78</v>
      </c>
      <c r="B95" s="20">
        <v>1.95</v>
      </c>
      <c r="C95" s="20" t="str">
        <f t="shared" si="3"/>
        <v/>
      </c>
      <c r="D95" s="20" t="str">
        <f t="shared" si="3"/>
        <v/>
      </c>
      <c r="E95" s="37" t="s">
        <v>37</v>
      </c>
      <c r="F95" s="47" t="s">
        <v>187</v>
      </c>
      <c r="G95" s="55"/>
      <c r="H95" s="39">
        <v>106</v>
      </c>
      <c r="I95" s="44"/>
      <c r="J95" s="44"/>
    </row>
    <row r="96" spans="1:10" ht="12.75" customHeight="1">
      <c r="A96" s="20">
        <v>0.79</v>
      </c>
      <c r="B96" s="20">
        <v>1.96</v>
      </c>
      <c r="C96" s="20" t="str">
        <f t="shared" si="3"/>
        <v/>
      </c>
      <c r="D96" s="20" t="str">
        <f t="shared" si="3"/>
        <v/>
      </c>
      <c r="E96" s="37" t="s">
        <v>43</v>
      </c>
      <c r="F96" s="54" t="s">
        <v>188</v>
      </c>
      <c r="G96" s="55"/>
      <c r="H96" s="39">
        <v>107</v>
      </c>
      <c r="I96" s="44"/>
      <c r="J96" s="44"/>
    </row>
    <row r="97" spans="1:10" ht="12.75" customHeight="1">
      <c r="A97" s="20">
        <v>0.8</v>
      </c>
      <c r="B97" s="20">
        <v>1.97</v>
      </c>
      <c r="C97" s="20">
        <f t="shared" ref="C97:D116" si="4">IF(LEN(I97)=0,"",1+ABS((I97*A97)/LEN(I97))+A97)</f>
        <v>19183.400000000001</v>
      </c>
      <c r="D97" s="20">
        <f t="shared" si="4"/>
        <v>44857.243333333339</v>
      </c>
      <c r="E97" s="37" t="s">
        <v>56</v>
      </c>
      <c r="F97" s="54" t="s">
        <v>189</v>
      </c>
      <c r="G97" s="55"/>
      <c r="H97" s="39">
        <v>108</v>
      </c>
      <c r="I97" s="44">
        <v>143862</v>
      </c>
      <c r="J97" s="44">
        <v>136612</v>
      </c>
    </row>
    <row r="98" spans="1:10" ht="12.75" customHeight="1">
      <c r="A98" s="20">
        <v>0.81</v>
      </c>
      <c r="B98" s="20">
        <v>1.98</v>
      </c>
      <c r="C98" s="20">
        <f t="shared" si="4"/>
        <v>19423.18</v>
      </c>
      <c r="D98" s="20">
        <f t="shared" si="4"/>
        <v>45084.94</v>
      </c>
      <c r="E98" s="37" t="s">
        <v>190</v>
      </c>
      <c r="F98" s="47" t="s">
        <v>191</v>
      </c>
      <c r="G98" s="55"/>
      <c r="H98" s="39">
        <v>109</v>
      </c>
      <c r="I98" s="44">
        <v>143862</v>
      </c>
      <c r="J98" s="44">
        <v>136612</v>
      </c>
    </row>
    <row r="99" spans="1:10" ht="12.75" customHeight="1">
      <c r="A99" s="20">
        <v>0.82</v>
      </c>
      <c r="B99" s="20">
        <v>1.99</v>
      </c>
      <c r="C99" s="20" t="str">
        <f t="shared" si="4"/>
        <v/>
      </c>
      <c r="D99" s="20" t="str">
        <f t="shared" si="4"/>
        <v/>
      </c>
      <c r="E99" s="37" t="s">
        <v>192</v>
      </c>
      <c r="F99" s="47" t="s">
        <v>193</v>
      </c>
      <c r="G99" s="55"/>
      <c r="H99" s="39">
        <v>110</v>
      </c>
      <c r="I99" s="44"/>
      <c r="J99" s="44"/>
    </row>
    <row r="100" spans="1:10" ht="12.75" customHeight="1">
      <c r="A100" s="20">
        <v>0.83</v>
      </c>
      <c r="B100" s="20">
        <v>2</v>
      </c>
      <c r="C100" s="20">
        <f t="shared" si="4"/>
        <v>333757.51714285719</v>
      </c>
      <c r="D100" s="20">
        <f t="shared" si="4"/>
        <v>804233.57142857148</v>
      </c>
      <c r="E100" s="37" t="s">
        <v>59</v>
      </c>
      <c r="F100" s="54" t="s">
        <v>194</v>
      </c>
      <c r="G100" s="55"/>
      <c r="H100" s="39">
        <v>111</v>
      </c>
      <c r="I100" s="44">
        <v>2814807</v>
      </c>
      <c r="J100" s="44">
        <v>2814807</v>
      </c>
    </row>
    <row r="101" spans="1:10" ht="12.75" customHeight="1">
      <c r="A101" s="20">
        <v>0.84</v>
      </c>
      <c r="B101" s="20">
        <v>2.0099999999999998</v>
      </c>
      <c r="C101" s="20">
        <f t="shared" si="4"/>
        <v>337778.68</v>
      </c>
      <c r="D101" s="20">
        <f t="shared" si="4"/>
        <v>808254.73428571422</v>
      </c>
      <c r="E101" s="37" t="s">
        <v>62</v>
      </c>
      <c r="F101" s="47" t="s">
        <v>195</v>
      </c>
      <c r="G101" s="55"/>
      <c r="H101" s="39">
        <v>112</v>
      </c>
      <c r="I101" s="44">
        <v>2814807</v>
      </c>
      <c r="J101" s="44">
        <v>2814807</v>
      </c>
    </row>
    <row r="102" spans="1:10" ht="12.75" customHeight="1">
      <c r="A102" s="20">
        <v>0.85</v>
      </c>
      <c r="B102" s="20">
        <v>2.02</v>
      </c>
      <c r="C102" s="20" t="str">
        <f t="shared" si="4"/>
        <v/>
      </c>
      <c r="D102" s="20" t="str">
        <f t="shared" si="4"/>
        <v/>
      </c>
      <c r="E102" s="37" t="s">
        <v>65</v>
      </c>
      <c r="F102" s="47" t="s">
        <v>196</v>
      </c>
      <c r="G102" s="55"/>
      <c r="H102" s="39">
        <v>113</v>
      </c>
      <c r="I102" s="44"/>
      <c r="J102" s="44"/>
    </row>
    <row r="103" spans="1:10" ht="12.75" customHeight="1">
      <c r="A103" s="20">
        <v>0.86</v>
      </c>
      <c r="B103" s="20">
        <v>2.0299999999999998</v>
      </c>
      <c r="C103" s="20" t="str">
        <f t="shared" si="4"/>
        <v/>
      </c>
      <c r="D103" s="20" t="str">
        <f t="shared" si="4"/>
        <v/>
      </c>
      <c r="E103" s="37" t="s">
        <v>68</v>
      </c>
      <c r="F103" s="47" t="s">
        <v>197</v>
      </c>
      <c r="G103" s="55"/>
      <c r="H103" s="39">
        <v>114</v>
      </c>
      <c r="I103" s="44"/>
      <c r="J103" s="44"/>
    </row>
    <row r="104" spans="1:10" ht="12.75" customHeight="1">
      <c r="A104" s="20">
        <v>0.87</v>
      </c>
      <c r="B104" s="20">
        <v>2.04</v>
      </c>
      <c r="C104" s="20">
        <f t="shared" si="4"/>
        <v>10454.572000000002</v>
      </c>
      <c r="D104" s="20">
        <f t="shared" si="4"/>
        <v>3701.05</v>
      </c>
      <c r="E104" s="37" t="s">
        <v>75</v>
      </c>
      <c r="F104" s="54" t="s">
        <v>198</v>
      </c>
      <c r="G104" s="55"/>
      <c r="H104" s="39">
        <v>115</v>
      </c>
      <c r="I104" s="44">
        <v>60073</v>
      </c>
      <c r="J104" s="44">
        <v>7251</v>
      </c>
    </row>
    <row r="105" spans="1:10" ht="12.75" customHeight="1">
      <c r="A105" s="20">
        <v>0.88</v>
      </c>
      <c r="B105" s="20">
        <v>2.0499999999999998</v>
      </c>
      <c r="C105" s="20" t="str">
        <f t="shared" si="4"/>
        <v/>
      </c>
      <c r="D105" s="20" t="str">
        <f t="shared" si="4"/>
        <v/>
      </c>
      <c r="E105" s="37" t="s">
        <v>152</v>
      </c>
      <c r="F105" s="47" t="s">
        <v>199</v>
      </c>
      <c r="G105" s="55"/>
      <c r="H105" s="39">
        <v>116</v>
      </c>
      <c r="I105" s="44"/>
      <c r="J105" s="44"/>
    </row>
    <row r="106" spans="1:10" ht="12.75" customHeight="1">
      <c r="A106" s="20">
        <v>0.89</v>
      </c>
      <c r="B106" s="20">
        <v>2.06</v>
      </c>
      <c r="C106" s="20">
        <f t="shared" si="4"/>
        <v>10694.884</v>
      </c>
      <c r="D106" s="20">
        <f t="shared" si="4"/>
        <v>3737.3249999999998</v>
      </c>
      <c r="E106" s="37" t="s">
        <v>154</v>
      </c>
      <c r="F106" s="47" t="s">
        <v>200</v>
      </c>
      <c r="G106" s="55"/>
      <c r="H106" s="39">
        <v>117</v>
      </c>
      <c r="I106" s="44">
        <v>60073</v>
      </c>
      <c r="J106" s="44">
        <v>7251</v>
      </c>
    </row>
    <row r="107" spans="1:10" ht="12.75" customHeight="1">
      <c r="A107" s="20">
        <v>0.9</v>
      </c>
      <c r="B107" s="20">
        <v>2.0699999999999998</v>
      </c>
      <c r="C107" s="20" t="str">
        <f t="shared" si="4"/>
        <v/>
      </c>
      <c r="D107" s="20" t="str">
        <f t="shared" si="4"/>
        <v/>
      </c>
      <c r="E107" s="37" t="s">
        <v>78</v>
      </c>
      <c r="F107" s="54" t="s">
        <v>201</v>
      </c>
      <c r="G107" s="55"/>
      <c r="H107" s="39">
        <v>118</v>
      </c>
      <c r="I107" s="44"/>
      <c r="J107" s="44"/>
    </row>
    <row r="108" spans="1:10" ht="12.75" customHeight="1">
      <c r="A108" s="20">
        <v>0.91</v>
      </c>
      <c r="B108" s="20">
        <v>2.08</v>
      </c>
      <c r="C108" s="20" t="str">
        <f t="shared" si="4"/>
        <v/>
      </c>
      <c r="D108" s="20" t="str">
        <f t="shared" si="4"/>
        <v/>
      </c>
      <c r="E108" s="37" t="s">
        <v>202</v>
      </c>
      <c r="F108" s="47" t="s">
        <v>203</v>
      </c>
      <c r="G108" s="55"/>
      <c r="H108" s="39">
        <v>119</v>
      </c>
      <c r="I108" s="44"/>
      <c r="J108" s="44"/>
    </row>
    <row r="109" spans="1:10" ht="12.75" customHeight="1">
      <c r="A109" s="20">
        <v>0.92</v>
      </c>
      <c r="B109" s="20">
        <v>2.09</v>
      </c>
      <c r="C109" s="20" t="str">
        <f t="shared" si="4"/>
        <v/>
      </c>
      <c r="D109" s="20" t="str">
        <f t="shared" si="4"/>
        <v/>
      </c>
      <c r="E109" s="37" t="s">
        <v>204</v>
      </c>
      <c r="F109" s="47" t="s">
        <v>205</v>
      </c>
      <c r="G109" s="55"/>
      <c r="H109" s="39">
        <v>120</v>
      </c>
      <c r="I109" s="44"/>
      <c r="J109" s="44"/>
    </row>
    <row r="110" spans="1:10" ht="12.75" customHeight="1">
      <c r="A110" s="20">
        <v>0.93</v>
      </c>
      <c r="B110" s="20">
        <v>2.1</v>
      </c>
      <c r="C110" s="20">
        <f t="shared" si="4"/>
        <v>2263233.5387500003</v>
      </c>
      <c r="D110" s="20">
        <f t="shared" si="4"/>
        <v>5094757.1875</v>
      </c>
      <c r="E110" s="41" t="s">
        <v>81</v>
      </c>
      <c r="F110" s="54" t="s">
        <v>206</v>
      </c>
      <c r="G110" s="55"/>
      <c r="H110" s="39">
        <v>121</v>
      </c>
      <c r="I110" s="44">
        <v>19468659</v>
      </c>
      <c r="J110" s="44">
        <v>19408587</v>
      </c>
    </row>
    <row r="111" spans="1:10" ht="12.75" customHeight="1">
      <c r="A111" s="20">
        <v>0.94</v>
      </c>
      <c r="B111" s="20">
        <v>2.11</v>
      </c>
      <c r="C111" s="20" t="str">
        <f t="shared" si="4"/>
        <v/>
      </c>
      <c r="D111" s="20" t="str">
        <f t="shared" si="4"/>
        <v/>
      </c>
      <c r="E111" s="37" t="s">
        <v>84</v>
      </c>
      <c r="F111" s="54" t="s">
        <v>207</v>
      </c>
      <c r="G111" s="55"/>
      <c r="H111" s="39">
        <v>122</v>
      </c>
      <c r="I111" s="44"/>
      <c r="J111" s="44"/>
    </row>
    <row r="112" spans="1:10" ht="12.75" customHeight="1">
      <c r="A112" s="20">
        <v>0.95</v>
      </c>
      <c r="B112" s="20">
        <v>2.12</v>
      </c>
      <c r="C112" s="20">
        <f t="shared" si="4"/>
        <v>2311905.2062500003</v>
      </c>
      <c r="D112" s="20">
        <f t="shared" si="4"/>
        <v>5143278.6750000007</v>
      </c>
      <c r="E112" s="37" t="s">
        <v>19</v>
      </c>
      <c r="F112" s="54" t="s">
        <v>208</v>
      </c>
      <c r="G112" s="55"/>
      <c r="H112" s="39">
        <v>123</v>
      </c>
      <c r="I112" s="44">
        <v>19468659</v>
      </c>
      <c r="J112" s="44">
        <v>19408587</v>
      </c>
    </row>
    <row r="113" spans="1:919" ht="12.75" customHeight="1">
      <c r="A113" s="20">
        <v>0.96</v>
      </c>
      <c r="B113" s="20">
        <v>2.13</v>
      </c>
      <c r="C113" s="20" t="str">
        <f t="shared" si="4"/>
        <v/>
      </c>
      <c r="D113" s="20" t="str">
        <f t="shared" si="4"/>
        <v/>
      </c>
      <c r="E113" s="41"/>
      <c r="F113" s="54" t="s">
        <v>209</v>
      </c>
      <c r="G113" s="39"/>
      <c r="H113" s="39"/>
      <c r="I113" s="40"/>
      <c r="J113" s="40"/>
    </row>
    <row r="114" spans="1:919" ht="12.75" customHeight="1">
      <c r="A114" s="20">
        <v>0.97</v>
      </c>
      <c r="B114" s="20">
        <v>2.14</v>
      </c>
      <c r="C114" s="20">
        <f t="shared" si="4"/>
        <v>135682.01333333334</v>
      </c>
      <c r="D114" s="20">
        <f t="shared" si="4"/>
        <v>347233.42571428575</v>
      </c>
      <c r="E114" s="41" t="s">
        <v>120</v>
      </c>
      <c r="F114" s="54" t="s">
        <v>210</v>
      </c>
      <c r="G114" s="55"/>
      <c r="H114" s="39">
        <v>124</v>
      </c>
      <c r="I114" s="44">
        <v>839258</v>
      </c>
      <c r="J114" s="44">
        <v>1135800</v>
      </c>
    </row>
    <row r="115" spans="1:919" ht="12.75" customHeight="1">
      <c r="A115" s="20">
        <v>0.98</v>
      </c>
      <c r="B115" s="20">
        <v>2.15</v>
      </c>
      <c r="C115" s="20">
        <f t="shared" si="4"/>
        <v>137080.78666666668</v>
      </c>
      <c r="D115" s="20">
        <f t="shared" si="4"/>
        <v>348856.00714285718</v>
      </c>
      <c r="E115" s="37" t="s">
        <v>22</v>
      </c>
      <c r="F115" s="54" t="s">
        <v>211</v>
      </c>
      <c r="G115" s="55"/>
      <c r="H115" s="39">
        <v>125</v>
      </c>
      <c r="I115" s="44">
        <v>839258</v>
      </c>
      <c r="J115" s="44">
        <v>1135800</v>
      </c>
    </row>
    <row r="116" spans="1:919" ht="12.75" customHeight="1">
      <c r="A116" s="20">
        <v>0.99</v>
      </c>
      <c r="B116" s="20">
        <v>2.16</v>
      </c>
      <c r="C116" s="20">
        <f t="shared" si="4"/>
        <v>102547.675</v>
      </c>
      <c r="D116" s="20">
        <f t="shared" si="4"/>
        <v>281676.88</v>
      </c>
      <c r="E116" s="37" t="s">
        <v>25</v>
      </c>
      <c r="F116" s="47" t="s">
        <v>212</v>
      </c>
      <c r="G116" s="55"/>
      <c r="H116" s="39">
        <v>126</v>
      </c>
      <c r="I116" s="44">
        <v>621489</v>
      </c>
      <c r="J116" s="44">
        <v>782427</v>
      </c>
    </row>
    <row r="117" spans="1:919" ht="5.25" customHeight="1">
      <c r="E117" s="21"/>
      <c r="F117" s="21"/>
      <c r="G117" s="21"/>
      <c r="H117" s="21"/>
      <c r="I117" s="21"/>
    </row>
    <row r="118" spans="1:919" ht="17.25" customHeight="1">
      <c r="E118" s="51" t="str">
        <f>E38</f>
        <v>Kontrolni broj: 1007833698</v>
      </c>
      <c r="F118" s="21"/>
      <c r="H118" s="21"/>
      <c r="I118" s="21"/>
      <c r="J118" s="58" t="s">
        <v>213</v>
      </c>
    </row>
    <row r="119" spans="1:919" ht="33" customHeight="1">
      <c r="E119" s="27" t="s">
        <v>12</v>
      </c>
      <c r="F119" s="28" t="s">
        <v>13</v>
      </c>
      <c r="G119" s="28" t="s">
        <v>14</v>
      </c>
      <c r="H119" s="29" t="s">
        <v>15</v>
      </c>
      <c r="I119" s="29" t="s">
        <v>16</v>
      </c>
      <c r="J119" s="30" t="s">
        <v>17</v>
      </c>
    </row>
    <row r="120" spans="1:919" s="36" customFormat="1" ht="13.5" customHeight="1">
      <c r="A120" s="20"/>
      <c r="B120" s="20"/>
      <c r="C120" s="20"/>
      <c r="D120" s="20"/>
      <c r="E120" s="32">
        <v>1</v>
      </c>
      <c r="F120" s="33">
        <v>2</v>
      </c>
      <c r="G120" s="33">
        <v>3</v>
      </c>
      <c r="H120" s="34">
        <v>4</v>
      </c>
      <c r="I120" s="34">
        <v>5</v>
      </c>
      <c r="J120" s="34">
        <v>6</v>
      </c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35"/>
      <c r="IR120" s="35"/>
      <c r="IS120" s="35"/>
      <c r="IT120" s="35"/>
      <c r="IU120" s="35"/>
      <c r="IV120" s="35"/>
      <c r="IW120" s="35"/>
      <c r="IX120" s="35"/>
      <c r="IY120" s="35"/>
      <c r="IZ120" s="35"/>
      <c r="JA120" s="35"/>
      <c r="JB120" s="35"/>
      <c r="JC120" s="35"/>
      <c r="JD120" s="35"/>
      <c r="JE120" s="35"/>
      <c r="JF120" s="35"/>
      <c r="JG120" s="35"/>
      <c r="JH120" s="35"/>
      <c r="JI120" s="35"/>
      <c r="JJ120" s="35"/>
      <c r="JK120" s="35"/>
      <c r="JL120" s="35"/>
      <c r="JM120" s="35"/>
      <c r="JN120" s="35"/>
      <c r="JO120" s="35"/>
      <c r="JP120" s="35"/>
      <c r="JQ120" s="35"/>
      <c r="JR120" s="35"/>
      <c r="JS120" s="35"/>
      <c r="JT120" s="35"/>
      <c r="JU120" s="35"/>
      <c r="JV120" s="35"/>
      <c r="JW120" s="35"/>
      <c r="JX120" s="35"/>
      <c r="JY120" s="35"/>
      <c r="JZ120" s="35"/>
      <c r="KA120" s="35"/>
      <c r="KB120" s="35"/>
      <c r="KC120" s="35"/>
      <c r="KD120" s="35"/>
      <c r="KE120" s="35"/>
      <c r="KF120" s="35"/>
      <c r="KG120" s="35"/>
      <c r="KH120" s="35"/>
      <c r="KI120" s="35"/>
      <c r="KJ120" s="35"/>
      <c r="KK120" s="35"/>
      <c r="KL120" s="35"/>
      <c r="KM120" s="35"/>
      <c r="KN120" s="35"/>
      <c r="KO120" s="35"/>
      <c r="KP120" s="35"/>
      <c r="KQ120" s="35"/>
      <c r="KR120" s="35"/>
      <c r="KS120" s="35"/>
      <c r="KT120" s="35"/>
      <c r="KU120" s="35"/>
      <c r="KV120" s="35"/>
      <c r="KW120" s="35"/>
      <c r="KX120" s="35"/>
      <c r="KY120" s="35"/>
      <c r="KZ120" s="35"/>
      <c r="LA120" s="35"/>
      <c r="LB120" s="35"/>
      <c r="LC120" s="35"/>
      <c r="LD120" s="35"/>
      <c r="LE120" s="35"/>
      <c r="LF120" s="35"/>
      <c r="LG120" s="35"/>
      <c r="LH120" s="35"/>
      <c r="LI120" s="35"/>
      <c r="LJ120" s="35"/>
      <c r="LK120" s="35"/>
      <c r="LL120" s="35"/>
      <c r="LM120" s="35"/>
      <c r="LN120" s="35"/>
      <c r="LO120" s="35"/>
      <c r="LP120" s="35"/>
      <c r="LQ120" s="35"/>
      <c r="LR120" s="35"/>
      <c r="LS120" s="35"/>
      <c r="LT120" s="35"/>
      <c r="LU120" s="35"/>
      <c r="LV120" s="35"/>
      <c r="LW120" s="35"/>
      <c r="LX120" s="35"/>
      <c r="LY120" s="35"/>
      <c r="LZ120" s="35"/>
      <c r="MA120" s="35"/>
      <c r="MB120" s="35"/>
      <c r="MC120" s="35"/>
      <c r="MD120" s="35"/>
      <c r="ME120" s="35"/>
      <c r="MF120" s="35"/>
      <c r="MG120" s="35"/>
      <c r="MH120" s="35"/>
      <c r="MI120" s="35"/>
      <c r="MJ120" s="35"/>
      <c r="MK120" s="35"/>
      <c r="ML120" s="35"/>
      <c r="MM120" s="35"/>
      <c r="MN120" s="35"/>
      <c r="MO120" s="35"/>
      <c r="MP120" s="35"/>
      <c r="MQ120" s="35"/>
      <c r="MR120" s="35"/>
      <c r="MS120" s="35"/>
      <c r="MT120" s="35"/>
      <c r="MU120" s="35"/>
      <c r="MV120" s="35"/>
      <c r="MW120" s="35"/>
      <c r="MX120" s="35"/>
      <c r="MY120" s="35"/>
      <c r="MZ120" s="35"/>
      <c r="NA120" s="35"/>
      <c r="NB120" s="35"/>
      <c r="NC120" s="35"/>
      <c r="ND120" s="35"/>
      <c r="NE120" s="35"/>
      <c r="NF120" s="35"/>
      <c r="NG120" s="35"/>
      <c r="NH120" s="35"/>
      <c r="NI120" s="35"/>
      <c r="NJ120" s="35"/>
      <c r="NK120" s="35"/>
      <c r="NL120" s="35"/>
      <c r="NM120" s="35"/>
      <c r="NN120" s="35"/>
      <c r="NO120" s="35"/>
      <c r="NP120" s="35"/>
      <c r="NQ120" s="35"/>
      <c r="NR120" s="35"/>
      <c r="NS120" s="35"/>
      <c r="NT120" s="35"/>
      <c r="NU120" s="35"/>
      <c r="NV120" s="35"/>
      <c r="NW120" s="35"/>
      <c r="NX120" s="35"/>
      <c r="NY120" s="35"/>
      <c r="NZ120" s="35"/>
      <c r="OA120" s="35"/>
      <c r="OB120" s="35"/>
      <c r="OC120" s="35"/>
      <c r="OD120" s="35"/>
      <c r="OE120" s="35"/>
      <c r="OF120" s="35"/>
      <c r="OG120" s="35"/>
      <c r="OH120" s="35"/>
      <c r="OI120" s="35"/>
      <c r="OJ120" s="35"/>
      <c r="OK120" s="35"/>
      <c r="OL120" s="35"/>
      <c r="OM120" s="35"/>
      <c r="ON120" s="35"/>
      <c r="OO120" s="35"/>
      <c r="OP120" s="35"/>
      <c r="OQ120" s="35"/>
      <c r="OR120" s="35"/>
      <c r="OS120" s="35"/>
      <c r="OT120" s="35"/>
      <c r="OU120" s="35"/>
      <c r="OV120" s="35"/>
      <c r="OW120" s="35"/>
      <c r="OX120" s="35"/>
      <c r="OY120" s="35"/>
      <c r="OZ120" s="35"/>
      <c r="PA120" s="35"/>
      <c r="PB120" s="35"/>
      <c r="PC120" s="35"/>
      <c r="PD120" s="35"/>
      <c r="PE120" s="35"/>
      <c r="PF120" s="35"/>
      <c r="PG120" s="35"/>
      <c r="PH120" s="35"/>
      <c r="PI120" s="35"/>
      <c r="PJ120" s="35"/>
      <c r="PK120" s="35"/>
      <c r="PL120" s="35"/>
      <c r="PM120" s="35"/>
      <c r="PN120" s="35"/>
      <c r="PO120" s="35"/>
      <c r="PP120" s="35"/>
      <c r="PQ120" s="35"/>
      <c r="PR120" s="35"/>
      <c r="PS120" s="35"/>
      <c r="PT120" s="35"/>
      <c r="PU120" s="35"/>
      <c r="PV120" s="35"/>
      <c r="PW120" s="35"/>
      <c r="PX120" s="35"/>
      <c r="PY120" s="35"/>
      <c r="PZ120" s="35"/>
      <c r="QA120" s="35"/>
      <c r="QB120" s="35"/>
      <c r="QC120" s="35"/>
      <c r="QD120" s="35"/>
      <c r="QE120" s="35"/>
      <c r="QF120" s="35"/>
      <c r="QG120" s="35"/>
      <c r="QH120" s="35"/>
      <c r="QI120" s="35"/>
      <c r="QJ120" s="35"/>
      <c r="QK120" s="35"/>
      <c r="QL120" s="35"/>
      <c r="QM120" s="35"/>
      <c r="QN120" s="35"/>
      <c r="QO120" s="35"/>
      <c r="QP120" s="35"/>
      <c r="QQ120" s="35"/>
      <c r="QR120" s="35"/>
      <c r="QS120" s="35"/>
      <c r="QT120" s="35"/>
      <c r="QU120" s="35"/>
      <c r="QV120" s="35"/>
      <c r="QW120" s="35"/>
      <c r="QX120" s="35"/>
      <c r="QY120" s="35"/>
      <c r="QZ120" s="35"/>
      <c r="RA120" s="35"/>
      <c r="RB120" s="35"/>
      <c r="RC120" s="35"/>
      <c r="RD120" s="35"/>
      <c r="RE120" s="35"/>
      <c r="RF120" s="35"/>
      <c r="RG120" s="35"/>
      <c r="RH120" s="35"/>
      <c r="RI120" s="35"/>
      <c r="RJ120" s="35"/>
      <c r="RK120" s="35"/>
      <c r="RL120" s="35"/>
      <c r="RM120" s="35"/>
      <c r="RN120" s="35"/>
      <c r="RO120" s="35"/>
      <c r="RP120" s="35"/>
      <c r="RQ120" s="35"/>
      <c r="RR120" s="35"/>
      <c r="RS120" s="35"/>
      <c r="RT120" s="35"/>
      <c r="RU120" s="35"/>
      <c r="RV120" s="35"/>
      <c r="RW120" s="35"/>
      <c r="RX120" s="35"/>
      <c r="RY120" s="35"/>
      <c r="RZ120" s="35"/>
      <c r="SA120" s="35"/>
      <c r="SB120" s="35"/>
      <c r="SC120" s="35"/>
      <c r="SD120" s="35"/>
      <c r="SE120" s="35"/>
      <c r="SF120" s="35"/>
      <c r="SG120" s="35"/>
      <c r="SH120" s="35"/>
      <c r="SI120" s="35"/>
      <c r="SJ120" s="35"/>
      <c r="SK120" s="35"/>
      <c r="SL120" s="35"/>
      <c r="SM120" s="35"/>
      <c r="SN120" s="35"/>
      <c r="SO120" s="35"/>
      <c r="SP120" s="35"/>
      <c r="SQ120" s="35"/>
      <c r="SR120" s="35"/>
      <c r="SS120" s="35"/>
      <c r="ST120" s="35"/>
      <c r="SU120" s="35"/>
      <c r="SV120" s="35"/>
      <c r="SW120" s="35"/>
      <c r="SX120" s="35"/>
      <c r="SY120" s="35"/>
      <c r="SZ120" s="35"/>
      <c r="TA120" s="35"/>
      <c r="TB120" s="35"/>
      <c r="TC120" s="35"/>
      <c r="TD120" s="35"/>
      <c r="TE120" s="35"/>
      <c r="TF120" s="35"/>
      <c r="TG120" s="35"/>
      <c r="TH120" s="35"/>
      <c r="TI120" s="35"/>
      <c r="TJ120" s="35"/>
      <c r="TK120" s="35"/>
      <c r="TL120" s="35"/>
      <c r="TM120" s="35"/>
      <c r="TN120" s="35"/>
      <c r="TO120" s="35"/>
      <c r="TP120" s="35"/>
      <c r="TQ120" s="35"/>
      <c r="TR120" s="35"/>
      <c r="TS120" s="35"/>
      <c r="TT120" s="35"/>
      <c r="TU120" s="35"/>
      <c r="TV120" s="35"/>
      <c r="TW120" s="35"/>
      <c r="TX120" s="35"/>
      <c r="TY120" s="35"/>
      <c r="TZ120" s="35"/>
      <c r="UA120" s="35"/>
      <c r="UB120" s="35"/>
      <c r="UC120" s="35"/>
      <c r="UD120" s="35"/>
      <c r="UE120" s="35"/>
      <c r="UF120" s="35"/>
      <c r="UG120" s="35"/>
      <c r="UH120" s="35"/>
      <c r="UI120" s="35"/>
      <c r="UJ120" s="35"/>
      <c r="UK120" s="35"/>
      <c r="UL120" s="35"/>
      <c r="UM120" s="35"/>
      <c r="UN120" s="35"/>
      <c r="UO120" s="35"/>
      <c r="UP120" s="35"/>
      <c r="UQ120" s="35"/>
      <c r="UR120" s="35"/>
      <c r="US120" s="35"/>
      <c r="UT120" s="35"/>
      <c r="UU120" s="35"/>
      <c r="UV120" s="35"/>
      <c r="UW120" s="35"/>
      <c r="UX120" s="35"/>
      <c r="UY120" s="35"/>
      <c r="UZ120" s="35"/>
      <c r="VA120" s="35"/>
      <c r="VB120" s="35"/>
      <c r="VC120" s="35"/>
      <c r="VD120" s="35"/>
      <c r="VE120" s="35"/>
      <c r="VF120" s="35"/>
      <c r="VG120" s="35"/>
      <c r="VH120" s="35"/>
      <c r="VI120" s="35"/>
      <c r="VJ120" s="35"/>
      <c r="VK120" s="35"/>
      <c r="VL120" s="35"/>
      <c r="VM120" s="35"/>
      <c r="VN120" s="35"/>
      <c r="VO120" s="35"/>
      <c r="VP120" s="35"/>
      <c r="VQ120" s="35"/>
      <c r="VR120" s="35"/>
      <c r="VS120" s="35"/>
      <c r="VT120" s="35"/>
      <c r="VU120" s="35"/>
      <c r="VV120" s="35"/>
      <c r="VW120" s="35"/>
      <c r="VX120" s="35"/>
      <c r="VY120" s="35"/>
      <c r="VZ120" s="35"/>
      <c r="WA120" s="35"/>
      <c r="WB120" s="35"/>
      <c r="WC120" s="35"/>
      <c r="WD120" s="35"/>
      <c r="WE120" s="35"/>
      <c r="WF120" s="35"/>
      <c r="WG120" s="35"/>
      <c r="WH120" s="35"/>
      <c r="WI120" s="35"/>
      <c r="WJ120" s="35"/>
      <c r="WK120" s="35"/>
      <c r="WL120" s="35"/>
      <c r="WM120" s="35"/>
      <c r="WN120" s="35"/>
      <c r="WO120" s="35"/>
      <c r="WP120" s="35"/>
      <c r="WQ120" s="35"/>
      <c r="WR120" s="35"/>
      <c r="WS120" s="35"/>
      <c r="WT120" s="35"/>
      <c r="WU120" s="35"/>
      <c r="WV120" s="35"/>
      <c r="WW120" s="35"/>
      <c r="WX120" s="35"/>
      <c r="WY120" s="35"/>
      <c r="WZ120" s="35"/>
      <c r="XA120" s="35"/>
      <c r="XB120" s="35"/>
      <c r="XC120" s="35"/>
      <c r="XD120" s="35"/>
      <c r="XE120" s="35"/>
      <c r="XF120" s="35"/>
      <c r="XG120" s="35"/>
      <c r="XH120" s="35"/>
      <c r="XI120" s="35"/>
      <c r="XJ120" s="35"/>
      <c r="XK120" s="35"/>
      <c r="XL120" s="35"/>
      <c r="XM120" s="35"/>
      <c r="XN120" s="35"/>
      <c r="XO120" s="35"/>
      <c r="XP120" s="35"/>
      <c r="XQ120" s="35"/>
      <c r="XR120" s="35"/>
      <c r="XS120" s="35"/>
      <c r="XT120" s="35"/>
      <c r="XU120" s="35"/>
      <c r="XV120" s="35"/>
      <c r="XW120" s="35"/>
      <c r="XX120" s="35"/>
      <c r="XY120" s="35"/>
      <c r="XZ120" s="35"/>
      <c r="YA120" s="35"/>
      <c r="YB120" s="35"/>
      <c r="YC120" s="35"/>
      <c r="YD120" s="35"/>
      <c r="YE120" s="35"/>
      <c r="YF120" s="35"/>
      <c r="YG120" s="35"/>
      <c r="YH120" s="35"/>
      <c r="YI120" s="35"/>
      <c r="YJ120" s="35"/>
      <c r="YK120" s="35"/>
      <c r="YL120" s="35"/>
      <c r="YM120" s="35"/>
      <c r="YN120" s="35"/>
      <c r="YO120" s="35"/>
      <c r="YP120" s="35"/>
      <c r="YQ120" s="35"/>
      <c r="YR120" s="35"/>
      <c r="YS120" s="35"/>
      <c r="YT120" s="35"/>
      <c r="YU120" s="35"/>
      <c r="YV120" s="35"/>
      <c r="YW120" s="35"/>
      <c r="YX120" s="35"/>
      <c r="YY120" s="35"/>
      <c r="YZ120" s="35"/>
      <c r="ZA120" s="35"/>
      <c r="ZB120" s="35"/>
      <c r="ZC120" s="35"/>
      <c r="ZD120" s="35"/>
      <c r="ZE120" s="35"/>
      <c r="ZF120" s="35"/>
      <c r="ZG120" s="35"/>
      <c r="ZH120" s="35"/>
      <c r="ZI120" s="35"/>
      <c r="ZJ120" s="35"/>
      <c r="ZK120" s="35"/>
      <c r="ZL120" s="35"/>
      <c r="ZM120" s="35"/>
      <c r="ZN120" s="35"/>
      <c r="ZO120" s="35"/>
      <c r="ZP120" s="35"/>
      <c r="ZQ120" s="35"/>
      <c r="ZR120" s="35"/>
      <c r="ZS120" s="35"/>
      <c r="ZT120" s="35"/>
      <c r="ZU120" s="35"/>
      <c r="ZV120" s="35"/>
      <c r="ZW120" s="35"/>
      <c r="ZX120" s="35"/>
      <c r="ZY120" s="35"/>
      <c r="ZZ120" s="35"/>
      <c r="AAA120" s="35"/>
      <c r="AAB120" s="35"/>
      <c r="AAC120" s="35"/>
      <c r="AAD120" s="35"/>
      <c r="AAE120" s="35"/>
      <c r="AAF120" s="35"/>
      <c r="AAG120" s="35"/>
      <c r="AAH120" s="35"/>
      <c r="AAI120" s="35"/>
      <c r="AAJ120" s="35"/>
      <c r="AAK120" s="35"/>
      <c r="AAL120" s="35"/>
      <c r="AAM120" s="35"/>
      <c r="AAN120" s="35"/>
      <c r="AAO120" s="35"/>
      <c r="AAP120" s="35"/>
      <c r="AAQ120" s="35"/>
      <c r="AAR120" s="35"/>
      <c r="AAS120" s="35"/>
      <c r="AAT120" s="35"/>
      <c r="AAU120" s="35"/>
      <c r="AAV120" s="35"/>
      <c r="AAW120" s="35"/>
      <c r="AAX120" s="35"/>
      <c r="AAY120" s="35"/>
      <c r="AAZ120" s="35"/>
      <c r="ABA120" s="35"/>
      <c r="ABB120" s="35"/>
      <c r="ABC120" s="35"/>
      <c r="ABD120" s="35"/>
      <c r="ABE120" s="35"/>
      <c r="ABF120" s="35"/>
      <c r="ABG120" s="35"/>
      <c r="ABH120" s="35"/>
      <c r="ABI120" s="35"/>
      <c r="ABJ120" s="35"/>
      <c r="ABK120" s="35"/>
      <c r="ABL120" s="35"/>
      <c r="ABM120" s="35"/>
      <c r="ABN120" s="35"/>
      <c r="ABO120" s="35"/>
      <c r="ABP120" s="35"/>
      <c r="ABQ120" s="35"/>
      <c r="ABR120" s="35"/>
      <c r="ABS120" s="35"/>
      <c r="ABT120" s="35"/>
      <c r="ABU120" s="35"/>
      <c r="ABV120" s="35"/>
      <c r="ABW120" s="35"/>
      <c r="ABX120" s="35"/>
      <c r="ABY120" s="35"/>
      <c r="ABZ120" s="35"/>
      <c r="ACA120" s="35"/>
      <c r="ACB120" s="35"/>
      <c r="ACC120" s="35"/>
      <c r="ACD120" s="35"/>
      <c r="ACE120" s="35"/>
      <c r="ACF120" s="35"/>
      <c r="ACG120" s="35"/>
      <c r="ACH120" s="35"/>
      <c r="ACI120" s="35"/>
      <c r="ACJ120" s="35"/>
      <c r="ACK120" s="35"/>
      <c r="ACL120" s="35"/>
      <c r="ACM120" s="35"/>
      <c r="ACN120" s="35"/>
      <c r="ACO120" s="35"/>
      <c r="ACP120" s="35"/>
      <c r="ACQ120" s="35"/>
      <c r="ACR120" s="35"/>
      <c r="ACS120" s="35"/>
      <c r="ACT120" s="35"/>
      <c r="ACU120" s="35"/>
      <c r="ACV120" s="35"/>
      <c r="ACW120" s="35"/>
      <c r="ACX120" s="35"/>
      <c r="ACY120" s="35"/>
      <c r="ACZ120" s="35"/>
      <c r="ADA120" s="35"/>
      <c r="ADB120" s="35"/>
      <c r="ADC120" s="35"/>
      <c r="ADD120" s="35"/>
      <c r="ADE120" s="35"/>
      <c r="ADF120" s="35"/>
      <c r="ADG120" s="35"/>
      <c r="ADH120" s="35"/>
      <c r="ADI120" s="35"/>
      <c r="ADJ120" s="35"/>
      <c r="ADK120" s="35"/>
      <c r="ADL120" s="35"/>
      <c r="ADM120" s="35"/>
      <c r="ADN120" s="35"/>
      <c r="ADO120" s="35"/>
      <c r="ADP120" s="35"/>
      <c r="ADQ120" s="35"/>
      <c r="ADR120" s="35"/>
      <c r="ADS120" s="35"/>
      <c r="ADT120" s="35"/>
      <c r="ADU120" s="35"/>
      <c r="ADV120" s="35"/>
      <c r="ADW120" s="35"/>
      <c r="ADX120" s="35"/>
      <c r="ADY120" s="35"/>
      <c r="ADZ120" s="35"/>
      <c r="AEA120" s="35"/>
      <c r="AEB120" s="35"/>
      <c r="AEC120" s="35"/>
      <c r="AED120" s="35"/>
      <c r="AEE120" s="35"/>
      <c r="AEF120" s="35"/>
      <c r="AEG120" s="35"/>
      <c r="AEH120" s="35"/>
      <c r="AEI120" s="35"/>
      <c r="AEJ120" s="35"/>
      <c r="AEK120" s="35"/>
      <c r="AEL120" s="35"/>
      <c r="AEM120" s="35"/>
      <c r="AEN120" s="35"/>
      <c r="AEO120" s="35"/>
      <c r="AEP120" s="35"/>
      <c r="AEQ120" s="35"/>
      <c r="AER120" s="35"/>
      <c r="AES120" s="35"/>
      <c r="AET120" s="35"/>
      <c r="AEU120" s="35"/>
      <c r="AEV120" s="35"/>
      <c r="AEW120" s="35"/>
      <c r="AEX120" s="35"/>
      <c r="AEY120" s="35"/>
      <c r="AEZ120" s="35"/>
      <c r="AFA120" s="35"/>
      <c r="AFB120" s="35"/>
      <c r="AFC120" s="35"/>
      <c r="AFD120" s="35"/>
      <c r="AFE120" s="35"/>
      <c r="AFF120" s="35"/>
      <c r="AFG120" s="35"/>
      <c r="AFH120" s="35"/>
      <c r="AFI120" s="35"/>
      <c r="AFJ120" s="35"/>
      <c r="AFK120" s="35"/>
      <c r="AFL120" s="35"/>
      <c r="AFM120" s="35"/>
      <c r="AFN120" s="35"/>
      <c r="AFO120" s="35"/>
      <c r="AFP120" s="35"/>
      <c r="AFQ120" s="35"/>
      <c r="AFR120" s="35"/>
      <c r="AFS120" s="35"/>
      <c r="AFT120" s="35"/>
      <c r="AFU120" s="35"/>
      <c r="AFV120" s="35"/>
      <c r="AFW120" s="35"/>
      <c r="AFX120" s="35"/>
      <c r="AFY120" s="35"/>
      <c r="AFZ120" s="35"/>
      <c r="AGA120" s="35"/>
      <c r="AGB120" s="35"/>
      <c r="AGC120" s="35"/>
      <c r="AGD120" s="35"/>
      <c r="AGE120" s="35"/>
      <c r="AGF120" s="35"/>
      <c r="AGG120" s="35"/>
      <c r="AGH120" s="35"/>
      <c r="AGI120" s="35"/>
      <c r="AGJ120" s="35"/>
      <c r="AGK120" s="35"/>
      <c r="AGL120" s="35"/>
      <c r="AGM120" s="35"/>
      <c r="AGN120" s="35"/>
      <c r="AGO120" s="35"/>
      <c r="AGP120" s="35"/>
      <c r="AGQ120" s="35"/>
      <c r="AGR120" s="35"/>
      <c r="AGS120" s="35"/>
      <c r="AGT120" s="35"/>
      <c r="AGU120" s="35"/>
      <c r="AGV120" s="35"/>
      <c r="AGW120" s="35"/>
      <c r="AGX120" s="35"/>
      <c r="AGY120" s="35"/>
      <c r="AGZ120" s="35"/>
      <c r="AHA120" s="35"/>
      <c r="AHB120" s="35"/>
      <c r="AHC120" s="35"/>
      <c r="AHD120" s="35"/>
      <c r="AHE120" s="35"/>
      <c r="AHF120" s="35"/>
      <c r="AHG120" s="35"/>
      <c r="AHH120" s="35"/>
      <c r="AHI120" s="35"/>
      <c r="AHJ120" s="35"/>
      <c r="AHK120" s="35"/>
      <c r="AHL120" s="35"/>
      <c r="AHM120" s="35"/>
      <c r="AHN120" s="35"/>
      <c r="AHO120" s="35"/>
      <c r="AHP120" s="35"/>
      <c r="AHQ120" s="35"/>
      <c r="AHR120" s="35"/>
      <c r="AHS120" s="35"/>
      <c r="AHT120" s="35"/>
      <c r="AHU120" s="35"/>
      <c r="AHV120" s="35"/>
      <c r="AHW120" s="35"/>
      <c r="AHX120" s="35"/>
      <c r="AHY120" s="35"/>
      <c r="AHZ120" s="35"/>
      <c r="AIA120" s="35"/>
      <c r="AIB120" s="35"/>
      <c r="AIC120" s="35"/>
      <c r="AID120" s="35"/>
      <c r="AIE120" s="35"/>
      <c r="AIF120" s="35"/>
      <c r="AIG120" s="35"/>
      <c r="AIH120" s="35"/>
      <c r="AII120" s="35"/>
    </row>
    <row r="121" spans="1:919" ht="12.75" customHeight="1">
      <c r="A121" s="20">
        <v>1.01</v>
      </c>
      <c r="B121" s="20">
        <v>2.17</v>
      </c>
      <c r="C121" s="20">
        <f>IF(LEN(I121)=0,"",1+ABS((I121*A121)/LEN(I121))+A121)</f>
        <v>36659.791666666672</v>
      </c>
      <c r="D121" s="20">
        <f>IF(LEN(J121)=0,"",1+ABS((J121*B121)/LEN(J121))+B121)</f>
        <v>127806.405</v>
      </c>
      <c r="E121" s="37" t="s">
        <v>28</v>
      </c>
      <c r="F121" s="47" t="s">
        <v>214</v>
      </c>
      <c r="G121" s="55"/>
      <c r="H121" s="39">
        <v>127</v>
      </c>
      <c r="I121" s="44">
        <v>217769</v>
      </c>
      <c r="J121" s="44">
        <v>353373</v>
      </c>
    </row>
    <row r="122" spans="1:919" ht="12.75" customHeight="1">
      <c r="A122" s="20">
        <v>1.02</v>
      </c>
      <c r="B122" s="20">
        <v>2.1800000000000002</v>
      </c>
      <c r="C122" s="20" t="str">
        <f>IF(LEN(I122)=0,"",1+ABS((I122*A122)/LEN(I122))+A122)</f>
        <v/>
      </c>
      <c r="D122" s="20" t="str">
        <f t="shared" ref="D122:D145" si="5">IF(LEN(J122)=0,"",1+ABS((J122*B122)/LEN(J122))+B122)</f>
        <v/>
      </c>
      <c r="E122" s="37" t="s">
        <v>31</v>
      </c>
      <c r="F122" s="47" t="s">
        <v>215</v>
      </c>
      <c r="G122" s="55"/>
      <c r="H122" s="39">
        <v>128</v>
      </c>
      <c r="I122" s="44"/>
      <c r="J122" s="44"/>
    </row>
    <row r="123" spans="1:919" ht="12.75" customHeight="1">
      <c r="A123" s="20">
        <v>1.03</v>
      </c>
      <c r="B123" s="20">
        <v>2.19</v>
      </c>
      <c r="C123" s="20" t="str">
        <f t="shared" ref="C123:C145" si="6">IF(LEN(I123)=0,"",1+ABS((I123*A123)/LEN(I123))+A123)</f>
        <v/>
      </c>
      <c r="D123" s="20" t="str">
        <f t="shared" si="5"/>
        <v/>
      </c>
      <c r="E123" s="37" t="s">
        <v>34</v>
      </c>
      <c r="F123" s="47" t="s">
        <v>216</v>
      </c>
      <c r="G123" s="55"/>
      <c r="H123" s="39">
        <v>129</v>
      </c>
      <c r="I123" s="44"/>
      <c r="J123" s="44"/>
    </row>
    <row r="124" spans="1:919" ht="12.75" customHeight="1">
      <c r="A124" s="20">
        <v>1.04</v>
      </c>
      <c r="B124" s="20">
        <v>2.2000000000000002</v>
      </c>
      <c r="C124" s="20" t="str">
        <f t="shared" si="6"/>
        <v/>
      </c>
      <c r="D124" s="20" t="str">
        <f t="shared" si="5"/>
        <v/>
      </c>
      <c r="E124" s="37" t="s">
        <v>43</v>
      </c>
      <c r="F124" s="54" t="s">
        <v>217</v>
      </c>
      <c r="G124" s="55"/>
      <c r="H124" s="39">
        <v>130</v>
      </c>
      <c r="I124" s="44"/>
      <c r="J124" s="44"/>
    </row>
    <row r="125" spans="1:919" ht="12.75" customHeight="1">
      <c r="A125" s="20">
        <v>1.05</v>
      </c>
      <c r="B125" s="20">
        <v>2.21</v>
      </c>
      <c r="C125" s="20" t="str">
        <f t="shared" si="6"/>
        <v/>
      </c>
      <c r="D125" s="20" t="str">
        <f t="shared" si="5"/>
        <v/>
      </c>
      <c r="E125" s="37" t="s">
        <v>56</v>
      </c>
      <c r="F125" s="54" t="s">
        <v>218</v>
      </c>
      <c r="G125" s="55"/>
      <c r="H125" s="39">
        <v>131</v>
      </c>
      <c r="I125" s="44"/>
      <c r="J125" s="44"/>
    </row>
    <row r="126" spans="1:919" ht="12.75" customHeight="1">
      <c r="A126" s="20">
        <v>1.06</v>
      </c>
      <c r="B126" s="20">
        <v>2.2200000000000002</v>
      </c>
      <c r="C126" s="20" t="str">
        <f t="shared" si="6"/>
        <v/>
      </c>
      <c r="D126" s="20" t="str">
        <f t="shared" si="5"/>
        <v/>
      </c>
      <c r="E126" s="37" t="s">
        <v>59</v>
      </c>
      <c r="F126" s="54" t="s">
        <v>219</v>
      </c>
      <c r="G126" s="55"/>
      <c r="H126" s="39">
        <v>132</v>
      </c>
      <c r="I126" s="44"/>
      <c r="J126" s="44"/>
    </row>
    <row r="127" spans="1:919" ht="12.75" customHeight="1">
      <c r="A127" s="20">
        <v>1.07</v>
      </c>
      <c r="B127" s="20">
        <v>2.23</v>
      </c>
      <c r="C127" s="20" t="str">
        <f t="shared" si="6"/>
        <v/>
      </c>
      <c r="D127" s="20" t="str">
        <f t="shared" si="5"/>
        <v/>
      </c>
      <c r="E127" s="41" t="s">
        <v>123</v>
      </c>
      <c r="F127" s="56" t="s">
        <v>220</v>
      </c>
      <c r="G127" s="55"/>
      <c r="H127" s="39">
        <v>133</v>
      </c>
      <c r="I127" s="44"/>
      <c r="J127" s="44"/>
    </row>
    <row r="128" spans="1:919" ht="12.75" customHeight="1">
      <c r="A128" s="20">
        <v>1.08</v>
      </c>
      <c r="B128" s="20">
        <v>2.2400000000000002</v>
      </c>
      <c r="C128" s="20">
        <f t="shared" si="6"/>
        <v>47989.54</v>
      </c>
      <c r="D128" s="20">
        <f t="shared" si="5"/>
        <v>44252.94666666667</v>
      </c>
      <c r="E128" s="41" t="s">
        <v>172</v>
      </c>
      <c r="F128" s="54" t="s">
        <v>221</v>
      </c>
      <c r="G128" s="55"/>
      <c r="H128" s="39">
        <v>134</v>
      </c>
      <c r="I128" s="44">
        <v>266597</v>
      </c>
      <c r="J128" s="44">
        <v>118526</v>
      </c>
    </row>
    <row r="129" spans="1:10" ht="12.75" customHeight="1">
      <c r="A129" s="20">
        <v>1.0900000000000001</v>
      </c>
      <c r="B129" s="20">
        <v>2.25</v>
      </c>
      <c r="C129" s="20">
        <f t="shared" si="6"/>
        <v>36758.888333333329</v>
      </c>
      <c r="D129" s="20">
        <f t="shared" si="5"/>
        <v>22354.3</v>
      </c>
      <c r="E129" s="37" t="s">
        <v>22</v>
      </c>
      <c r="F129" s="54" t="s">
        <v>222</v>
      </c>
      <c r="G129" s="55"/>
      <c r="H129" s="39">
        <v>135</v>
      </c>
      <c r="I129" s="44">
        <v>202331</v>
      </c>
      <c r="J129" s="44">
        <v>49669</v>
      </c>
    </row>
    <row r="130" spans="1:10" ht="12.75" customHeight="1">
      <c r="A130" s="20">
        <v>1.1000000000000001</v>
      </c>
      <c r="B130" s="20">
        <v>2.2599999999999998</v>
      </c>
      <c r="C130" s="20">
        <f t="shared" si="6"/>
        <v>37096.116666666669</v>
      </c>
      <c r="D130" s="20">
        <f t="shared" si="5"/>
        <v>22453.647999999997</v>
      </c>
      <c r="E130" s="37" t="s">
        <v>25</v>
      </c>
      <c r="F130" s="47" t="s">
        <v>223</v>
      </c>
      <c r="G130" s="55"/>
      <c r="H130" s="39">
        <v>136</v>
      </c>
      <c r="I130" s="44">
        <v>202331</v>
      </c>
      <c r="J130" s="44">
        <v>49669</v>
      </c>
    </row>
    <row r="131" spans="1:10" ht="12.75" customHeight="1">
      <c r="A131" s="20">
        <v>1.1100000000000001</v>
      </c>
      <c r="B131" s="20">
        <v>2.27</v>
      </c>
      <c r="C131" s="20" t="str">
        <f t="shared" si="6"/>
        <v/>
      </c>
      <c r="D131" s="20" t="str">
        <f t="shared" si="5"/>
        <v/>
      </c>
      <c r="E131" s="37" t="s">
        <v>28</v>
      </c>
      <c r="F131" s="47" t="s">
        <v>224</v>
      </c>
      <c r="G131" s="55"/>
      <c r="H131" s="39">
        <v>137</v>
      </c>
      <c r="I131" s="44"/>
      <c r="J131" s="44"/>
    </row>
    <row r="132" spans="1:10" ht="12.75" customHeight="1">
      <c r="A132" s="20">
        <v>1.1200000000000001</v>
      </c>
      <c r="B132" s="20">
        <v>2.2799999999999998</v>
      </c>
      <c r="C132" s="20" t="str">
        <f t="shared" si="6"/>
        <v/>
      </c>
      <c r="D132" s="20" t="str">
        <f t="shared" si="5"/>
        <v/>
      </c>
      <c r="E132" s="37" t="s">
        <v>31</v>
      </c>
      <c r="F132" s="47" t="s">
        <v>212</v>
      </c>
      <c r="G132" s="55"/>
      <c r="H132" s="39">
        <v>138</v>
      </c>
      <c r="I132" s="44"/>
      <c r="J132" s="44"/>
    </row>
    <row r="133" spans="1:10" ht="12.75" customHeight="1">
      <c r="A133" s="20">
        <v>1.1299999999999999</v>
      </c>
      <c r="B133" s="20">
        <v>2.29</v>
      </c>
      <c r="C133" s="20" t="str">
        <f t="shared" si="6"/>
        <v/>
      </c>
      <c r="D133" s="20" t="str">
        <f t="shared" si="5"/>
        <v/>
      </c>
      <c r="E133" s="37" t="s">
        <v>34</v>
      </c>
      <c r="F133" s="47" t="s">
        <v>214</v>
      </c>
      <c r="G133" s="55"/>
      <c r="H133" s="39">
        <v>139</v>
      </c>
      <c r="I133" s="44"/>
      <c r="J133" s="44"/>
    </row>
    <row r="134" spans="1:10" ht="12.75" customHeight="1">
      <c r="A134" s="20">
        <v>1.1399999999999999</v>
      </c>
      <c r="B134" s="20">
        <v>2.2999999999999998</v>
      </c>
      <c r="C134" s="20" t="str">
        <f t="shared" si="6"/>
        <v/>
      </c>
      <c r="D134" s="20" t="str">
        <f t="shared" si="5"/>
        <v/>
      </c>
      <c r="E134" s="37" t="s">
        <v>37</v>
      </c>
      <c r="F134" s="47" t="s">
        <v>215</v>
      </c>
      <c r="G134" s="55"/>
      <c r="H134" s="39">
        <v>140</v>
      </c>
      <c r="I134" s="44"/>
      <c r="J134" s="44"/>
    </row>
    <row r="135" spans="1:10" ht="12.75" customHeight="1">
      <c r="A135" s="20">
        <v>1.1499999999999999</v>
      </c>
      <c r="B135" s="20">
        <v>2.31</v>
      </c>
      <c r="C135" s="20" t="str">
        <f t="shared" si="6"/>
        <v/>
      </c>
      <c r="D135" s="20" t="str">
        <f t="shared" si="5"/>
        <v/>
      </c>
      <c r="E135" s="37" t="s">
        <v>40</v>
      </c>
      <c r="F135" s="47" t="s">
        <v>216</v>
      </c>
      <c r="G135" s="55"/>
      <c r="H135" s="39">
        <v>141</v>
      </c>
      <c r="I135" s="44"/>
      <c r="J135" s="44"/>
    </row>
    <row r="136" spans="1:10" ht="12.75" customHeight="1">
      <c r="A136" s="20">
        <v>1.1599999999999999</v>
      </c>
      <c r="B136" s="20">
        <v>2.3199999999999998</v>
      </c>
      <c r="C136" s="20" t="str">
        <f t="shared" si="6"/>
        <v/>
      </c>
      <c r="D136" s="20" t="str">
        <f t="shared" si="5"/>
        <v/>
      </c>
      <c r="E136" s="37" t="s">
        <v>43</v>
      </c>
      <c r="F136" s="54" t="s">
        <v>225</v>
      </c>
      <c r="G136" s="55"/>
      <c r="H136" s="39">
        <v>142</v>
      </c>
      <c r="I136" s="44"/>
      <c r="J136" s="44"/>
    </row>
    <row r="137" spans="1:10" ht="12.75" customHeight="1">
      <c r="A137" s="20">
        <v>1.17</v>
      </c>
      <c r="B137" s="20">
        <v>2.33</v>
      </c>
      <c r="C137" s="20" t="str">
        <f t="shared" si="6"/>
        <v/>
      </c>
      <c r="D137" s="20" t="str">
        <f t="shared" si="5"/>
        <v/>
      </c>
      <c r="E137" s="37" t="s">
        <v>56</v>
      </c>
      <c r="F137" s="54" t="s">
        <v>164</v>
      </c>
      <c r="G137" s="55"/>
      <c r="H137" s="39">
        <v>143</v>
      </c>
      <c r="I137" s="44"/>
      <c r="J137" s="44"/>
    </row>
    <row r="138" spans="1:10" ht="12.75" customHeight="1">
      <c r="A138" s="20">
        <v>1.18</v>
      </c>
      <c r="B138" s="20">
        <v>2.34</v>
      </c>
      <c r="C138" s="20" t="str">
        <f t="shared" si="6"/>
        <v/>
      </c>
      <c r="D138" s="20" t="str">
        <f t="shared" si="5"/>
        <v/>
      </c>
      <c r="E138" s="37" t="s">
        <v>59</v>
      </c>
      <c r="F138" s="54" t="s">
        <v>217</v>
      </c>
      <c r="G138" s="55"/>
      <c r="H138" s="39">
        <v>144</v>
      </c>
      <c r="I138" s="44"/>
      <c r="J138" s="44"/>
    </row>
    <row r="139" spans="1:10" ht="12.75" customHeight="1">
      <c r="A139" s="20">
        <v>1.19</v>
      </c>
      <c r="B139" s="20">
        <v>2.35</v>
      </c>
      <c r="C139" s="20" t="str">
        <f t="shared" si="6"/>
        <v/>
      </c>
      <c r="D139" s="20" t="str">
        <f t="shared" si="5"/>
        <v/>
      </c>
      <c r="E139" s="37" t="s">
        <v>75</v>
      </c>
      <c r="F139" s="54" t="s">
        <v>218</v>
      </c>
      <c r="G139" s="55"/>
      <c r="H139" s="39">
        <v>145</v>
      </c>
      <c r="I139" s="44"/>
      <c r="J139" s="44"/>
    </row>
    <row r="140" spans="1:10" ht="12.75" customHeight="1">
      <c r="A140" s="20">
        <v>1.2</v>
      </c>
      <c r="B140" s="20">
        <v>2.36</v>
      </c>
      <c r="C140" s="20" t="str">
        <f t="shared" si="6"/>
        <v/>
      </c>
      <c r="D140" s="20" t="str">
        <f t="shared" si="5"/>
        <v/>
      </c>
      <c r="E140" s="37" t="s">
        <v>78</v>
      </c>
      <c r="F140" s="54" t="s">
        <v>226</v>
      </c>
      <c r="G140" s="55"/>
      <c r="H140" s="39">
        <v>146</v>
      </c>
      <c r="I140" s="44"/>
      <c r="J140" s="44"/>
    </row>
    <row r="141" spans="1:10" ht="12.75" customHeight="1">
      <c r="A141" s="20">
        <v>1.21</v>
      </c>
      <c r="B141" s="20">
        <v>2.37</v>
      </c>
      <c r="C141" s="20">
        <f t="shared" si="6"/>
        <v>15554.581999999999</v>
      </c>
      <c r="D141" s="20">
        <f t="shared" si="5"/>
        <v>32641.588</v>
      </c>
      <c r="E141" s="37" t="s">
        <v>81</v>
      </c>
      <c r="F141" s="54" t="s">
        <v>219</v>
      </c>
      <c r="G141" s="55"/>
      <c r="H141" s="39">
        <v>147</v>
      </c>
      <c r="I141" s="44">
        <v>64266</v>
      </c>
      <c r="J141" s="44">
        <v>68857</v>
      </c>
    </row>
    <row r="142" spans="1:10" ht="12.75" customHeight="1">
      <c r="A142" s="20">
        <v>1.22</v>
      </c>
      <c r="B142" s="20">
        <v>2.38</v>
      </c>
      <c r="C142" s="20">
        <f t="shared" si="6"/>
        <v>192736.94857142854</v>
      </c>
      <c r="D142" s="20">
        <f t="shared" si="5"/>
        <v>426474.22</v>
      </c>
      <c r="E142" s="41" t="s">
        <v>175</v>
      </c>
      <c r="F142" s="54" t="s">
        <v>227</v>
      </c>
      <c r="G142" s="55"/>
      <c r="H142" s="39">
        <v>148</v>
      </c>
      <c r="I142" s="44">
        <v>1105855</v>
      </c>
      <c r="J142" s="44">
        <v>1254326</v>
      </c>
    </row>
    <row r="143" spans="1:10" ht="12.75" customHeight="1">
      <c r="A143" s="20">
        <v>1.23</v>
      </c>
      <c r="B143" s="20">
        <v>2.39</v>
      </c>
      <c r="C143" s="20">
        <f t="shared" si="6"/>
        <v>3163333.7574999998</v>
      </c>
      <c r="D143" s="20">
        <f t="shared" si="5"/>
        <v>6173048.6487499997</v>
      </c>
      <c r="E143" s="41" t="s">
        <v>178</v>
      </c>
      <c r="F143" s="54" t="s">
        <v>228</v>
      </c>
      <c r="G143" s="55"/>
      <c r="H143" s="39">
        <v>149</v>
      </c>
      <c r="I143" s="44">
        <v>20574514</v>
      </c>
      <c r="J143" s="44">
        <v>20662913</v>
      </c>
    </row>
    <row r="144" spans="1:10" ht="12.75" customHeight="1">
      <c r="A144" s="20">
        <v>1.24</v>
      </c>
      <c r="B144" s="20">
        <v>2.4</v>
      </c>
      <c r="C144" s="20" t="str">
        <f t="shared" si="6"/>
        <v/>
      </c>
      <c r="D144" s="20" t="str">
        <f t="shared" si="5"/>
        <v/>
      </c>
      <c r="E144" s="41" t="s">
        <v>229</v>
      </c>
      <c r="F144" s="56" t="s">
        <v>176</v>
      </c>
      <c r="G144" s="55"/>
      <c r="H144" s="39">
        <v>150</v>
      </c>
      <c r="I144" s="44"/>
      <c r="J144" s="44"/>
    </row>
    <row r="145" spans="1:919" ht="12.75" customHeight="1">
      <c r="A145" s="20">
        <v>1.25</v>
      </c>
      <c r="B145" s="20">
        <v>2.41</v>
      </c>
      <c r="C145" s="20">
        <f t="shared" si="6"/>
        <v>3214770.0625</v>
      </c>
      <c r="D145" s="20">
        <f t="shared" si="5"/>
        <v>6224705.9512500009</v>
      </c>
      <c r="E145" s="41" t="s">
        <v>230</v>
      </c>
      <c r="F145" s="54" t="s">
        <v>231</v>
      </c>
      <c r="G145" s="55"/>
      <c r="H145" s="39">
        <v>151</v>
      </c>
      <c r="I145" s="44">
        <v>20574514</v>
      </c>
      <c r="J145" s="44">
        <v>20662913</v>
      </c>
    </row>
    <row r="146" spans="1:919">
      <c r="C146" s="20">
        <f>IF(ISERROR(ABS(LOG(ABS(SUM(C18:C145)),EXP(3)))),"",ABS(LOG(ABS(SUM(C18:C145)),EXP(3))))</f>
        <v>5.5948921153078262</v>
      </c>
      <c r="D146" s="20">
        <f>IF(ISERROR(ABS(LOG(ABS(SUM(D18:D145)),EXP(3)))),"",ABS(LOG(ABS(SUM(D18:D145)),EXP(3))))</f>
        <v>5.9159847592369843</v>
      </c>
    </row>
    <row r="147" spans="1:919">
      <c r="C147" s="60" t="str">
        <f>IF(ISERROR(IF(ISERROR(MID(C146,FIND(".",C146,1)+11,13)),MID(C146,FIND(",",C146,1)+11,13),MID(C146,FIND(".",C146,1)+11,13))),"",IF(ISERROR(MID(C146,FIND(".",C146,1)+11,13)),MID(C146,FIND(",",C146,1)+11,13),MID(C146,FIND(".",C146,1)+11,13)))</f>
        <v>0783</v>
      </c>
      <c r="D147" s="60" t="str">
        <f>IF(ISERROR(IF(ISERROR(MID(D146,FIND(".",D146,1)+11,13)),MID(D146,FIND(",",D146,1)+11,13),MID(D146,FIND(".",D146,1)+11,13))),"",IF(ISERROR(MID(D146,FIND(".",D146,1)+11,13)),MID(D146,FIND(",",D146,1)+11,13),MID(D146,FIND(".",D146,1)+11,13)))</f>
        <v>3698</v>
      </c>
      <c r="E147" s="61" t="s">
        <v>232</v>
      </c>
      <c r="G147" s="62" t="s">
        <v>233</v>
      </c>
      <c r="J147" s="26" t="s">
        <v>234</v>
      </c>
    </row>
    <row r="148" spans="1:919">
      <c r="E148" s="63" t="str">
        <f>IF([1]OsnPodaci!A10="","",[1]OsnPodaci!A10)</f>
        <v>Zenica</v>
      </c>
      <c r="G148" s="64" t="str">
        <f>IF([1]OsnPodaci!A68="","",LEFT([1]OsnPodaci!A68,FIND(";",[1]OsnPodaci!A68,1)-1))</f>
        <v>Beganović (Nesib) Jasmin, licenca br. CR-53115/5       ILI       NAZIV REV. DRUŠTVA</v>
      </c>
      <c r="J148" s="65" t="str">
        <f>IF(OR([1]OsnPodaci!A35="",[1]OsnPodaci!B35=""),"",[1]OsnPodaci!A35&amp;" "&amp;[1]OsnPodaci!B35)</f>
        <v>Rasim  Mulić</v>
      </c>
    </row>
    <row r="149" spans="1:919">
      <c r="E149" s="66" t="str">
        <f>IF([1]OsnPodaci!D58="","",TEXT([1]OsnPodaci!D58,"dd.mm.yyyy."))</f>
        <v>14.10.2022.</v>
      </c>
      <c r="G149" s="67" t="str">
        <f>IF([1]OsnPodaci!A68="","",MID([1]OsnPodaci!A68,FIND("licenca br.",[1]OsnPodaci!A68,1)+11,15))</f>
        <v xml:space="preserve"> CR-53115/5    </v>
      </c>
      <c r="I149" s="68" t="s">
        <v>235</v>
      </c>
    </row>
    <row r="150" spans="1:919" ht="51.75" customHeight="1">
      <c r="E150" s="21"/>
    </row>
    <row r="151" spans="1:919" s="7" customFormat="1" ht="39.75" customHeight="1">
      <c r="A151" s="1"/>
      <c r="B151" s="1"/>
      <c r="C151" s="1"/>
      <c r="D151" s="1"/>
      <c r="E151" s="69" t="str">
        <f>E38</f>
        <v>Kontrolni broj: 1007833698</v>
      </c>
      <c r="F151" s="3"/>
      <c r="H151" s="3"/>
      <c r="I151" s="4"/>
      <c r="J151" s="70" t="s">
        <v>236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/>
      <c r="JB151" s="6"/>
      <c r="JC151" s="6"/>
      <c r="JD151" s="6"/>
      <c r="JE151" s="6"/>
      <c r="JF151" s="6"/>
      <c r="JG151" s="6"/>
      <c r="JH151" s="6"/>
      <c r="JI151" s="6"/>
      <c r="JJ151" s="6"/>
      <c r="JK151" s="6"/>
      <c r="JL151" s="6"/>
      <c r="JM151" s="6"/>
      <c r="JN151" s="6"/>
      <c r="JO151" s="6"/>
      <c r="JP151" s="6"/>
      <c r="JQ151" s="6"/>
      <c r="JR151" s="6"/>
      <c r="JS151" s="6"/>
      <c r="JT151" s="6"/>
      <c r="JU151" s="6"/>
      <c r="JV151" s="6"/>
      <c r="JW151" s="6"/>
      <c r="JX151" s="6"/>
      <c r="JY151" s="6"/>
      <c r="JZ151" s="6"/>
      <c r="KA151" s="6"/>
      <c r="KB151" s="6"/>
      <c r="KC151" s="6"/>
      <c r="KD151" s="6"/>
      <c r="KE151" s="6"/>
      <c r="KF151" s="6"/>
      <c r="KG151" s="6"/>
      <c r="KH151" s="6"/>
      <c r="KI151" s="6"/>
      <c r="KJ151" s="6"/>
      <c r="KK151" s="6"/>
      <c r="KL151" s="6"/>
      <c r="KM151" s="6"/>
      <c r="KN151" s="6"/>
      <c r="KO151" s="6"/>
      <c r="KP151" s="6"/>
      <c r="KQ151" s="6"/>
      <c r="KR151" s="6"/>
      <c r="KS151" s="6"/>
      <c r="KT151" s="6"/>
      <c r="KU151" s="6"/>
      <c r="KV151" s="6"/>
      <c r="KW151" s="6"/>
      <c r="KX151" s="6"/>
      <c r="KY151" s="6"/>
      <c r="KZ151" s="6"/>
      <c r="LA151" s="6"/>
      <c r="LB151" s="6"/>
      <c r="LC151" s="6"/>
      <c r="LD151" s="6"/>
      <c r="LE151" s="6"/>
      <c r="LF151" s="6"/>
      <c r="LG151" s="6"/>
      <c r="LH151" s="6"/>
      <c r="LI151" s="6"/>
      <c r="LJ151" s="6"/>
      <c r="LK151" s="6"/>
      <c r="LL151" s="6"/>
      <c r="LM151" s="6"/>
      <c r="LN151" s="6"/>
      <c r="LO151" s="6"/>
      <c r="LP151" s="6"/>
      <c r="LQ151" s="6"/>
      <c r="LR151" s="6"/>
      <c r="LS151" s="6"/>
      <c r="LT151" s="6"/>
      <c r="LU151" s="6"/>
      <c r="LV151" s="6"/>
      <c r="LW151" s="6"/>
      <c r="LX151" s="6"/>
      <c r="LY151" s="6"/>
      <c r="LZ151" s="6"/>
      <c r="MA151" s="6"/>
      <c r="MB151" s="6"/>
      <c r="MC151" s="6"/>
      <c r="MD151" s="6"/>
      <c r="ME151" s="6"/>
      <c r="MF151" s="6"/>
      <c r="MG151" s="6"/>
      <c r="MH151" s="6"/>
      <c r="MI151" s="6"/>
      <c r="MJ151" s="6"/>
      <c r="MK151" s="6"/>
      <c r="ML151" s="6"/>
      <c r="MM151" s="6"/>
      <c r="MN151" s="6"/>
      <c r="MO151" s="6"/>
      <c r="MP151" s="6"/>
      <c r="MQ151" s="6"/>
      <c r="MR151" s="6"/>
      <c r="MS151" s="6"/>
      <c r="MT151" s="6"/>
      <c r="MU151" s="6"/>
      <c r="MV151" s="6"/>
      <c r="MW151" s="6"/>
      <c r="MX151" s="6"/>
      <c r="MY151" s="6"/>
      <c r="MZ151" s="6"/>
      <c r="NA151" s="6"/>
      <c r="NB151" s="6"/>
      <c r="NC151" s="6"/>
      <c r="ND151" s="6"/>
      <c r="NE151" s="6"/>
      <c r="NF151" s="6"/>
      <c r="NG151" s="6"/>
      <c r="NH151" s="6"/>
      <c r="NI151" s="6"/>
      <c r="NJ151" s="6"/>
      <c r="NK151" s="6"/>
      <c r="NL151" s="6"/>
      <c r="NM151" s="6"/>
      <c r="NN151" s="6"/>
      <c r="NO151" s="6"/>
      <c r="NP151" s="6"/>
      <c r="NQ151" s="6"/>
      <c r="NR151" s="6"/>
      <c r="NS151" s="6"/>
      <c r="NT151" s="6"/>
      <c r="NU151" s="6"/>
      <c r="NV151" s="6"/>
      <c r="NW151" s="6"/>
      <c r="NX151" s="6"/>
      <c r="NY151" s="6"/>
      <c r="NZ151" s="6"/>
      <c r="OA151" s="6"/>
      <c r="OB151" s="6"/>
      <c r="OC151" s="6"/>
      <c r="OD151" s="6"/>
      <c r="OE151" s="6"/>
      <c r="OF151" s="6"/>
      <c r="OG151" s="6"/>
      <c r="OH151" s="6"/>
      <c r="OI151" s="6"/>
      <c r="OJ151" s="6"/>
      <c r="OK151" s="6"/>
      <c r="OL151" s="6"/>
      <c r="OM151" s="6"/>
      <c r="ON151" s="6"/>
      <c r="OO151" s="6"/>
      <c r="OP151" s="6"/>
      <c r="OQ151" s="6"/>
      <c r="OR151" s="6"/>
      <c r="OS151" s="6"/>
      <c r="OT151" s="6"/>
      <c r="OU151" s="6"/>
      <c r="OV151" s="6"/>
      <c r="OW151" s="6"/>
      <c r="OX151" s="6"/>
      <c r="OY151" s="6"/>
      <c r="OZ151" s="6"/>
      <c r="PA151" s="6"/>
      <c r="PB151" s="6"/>
      <c r="PC151" s="6"/>
      <c r="PD151" s="6"/>
      <c r="PE151" s="6"/>
      <c r="PF151" s="6"/>
      <c r="PG151" s="6"/>
      <c r="PH151" s="6"/>
      <c r="PI151" s="6"/>
      <c r="PJ151" s="6"/>
      <c r="PK151" s="6"/>
      <c r="PL151" s="6"/>
      <c r="PM151" s="6"/>
      <c r="PN151" s="6"/>
      <c r="PO151" s="6"/>
      <c r="PP151" s="6"/>
      <c r="PQ151" s="6"/>
      <c r="PR151" s="6"/>
      <c r="PS151" s="6"/>
      <c r="PT151" s="6"/>
      <c r="PU151" s="6"/>
      <c r="PV151" s="6"/>
      <c r="PW151" s="6"/>
      <c r="PX151" s="6"/>
      <c r="PY151" s="6"/>
      <c r="PZ151" s="6"/>
      <c r="QA151" s="6"/>
      <c r="QB151" s="6"/>
      <c r="QC151" s="6"/>
      <c r="QD151" s="6"/>
      <c r="QE151" s="6"/>
      <c r="QF151" s="6"/>
      <c r="QG151" s="6"/>
      <c r="QH151" s="6"/>
      <c r="QI151" s="6"/>
      <c r="QJ151" s="6"/>
      <c r="QK151" s="6"/>
      <c r="QL151" s="6"/>
      <c r="QM151" s="6"/>
      <c r="QN151" s="6"/>
      <c r="QO151" s="6"/>
      <c r="QP151" s="6"/>
      <c r="QQ151" s="6"/>
      <c r="QR151" s="6"/>
      <c r="QS151" s="6"/>
      <c r="QT151" s="6"/>
      <c r="QU151" s="6"/>
      <c r="QV151" s="6"/>
      <c r="QW151" s="6"/>
      <c r="QX151" s="6"/>
      <c r="QY151" s="6"/>
      <c r="QZ151" s="6"/>
      <c r="RA151" s="6"/>
      <c r="RB151" s="6"/>
      <c r="RC151" s="6"/>
      <c r="RD151" s="6"/>
      <c r="RE151" s="6"/>
      <c r="RF151" s="6"/>
      <c r="RG151" s="6"/>
      <c r="RH151" s="6"/>
      <c r="RI151" s="6"/>
      <c r="RJ151" s="6"/>
      <c r="RK151" s="6"/>
      <c r="RL151" s="6"/>
      <c r="RM151" s="6"/>
      <c r="RN151" s="6"/>
      <c r="RO151" s="6"/>
      <c r="RP151" s="6"/>
      <c r="RQ151" s="6"/>
      <c r="RR151" s="6"/>
      <c r="RS151" s="6"/>
      <c r="RT151" s="6"/>
      <c r="RU151" s="6"/>
      <c r="RV151" s="6"/>
      <c r="RW151" s="6"/>
      <c r="RX151" s="6"/>
      <c r="RY151" s="6"/>
      <c r="RZ151" s="6"/>
      <c r="SA151" s="6"/>
      <c r="SB151" s="6"/>
      <c r="SC151" s="6"/>
      <c r="SD151" s="6"/>
      <c r="SE151" s="6"/>
      <c r="SF151" s="6"/>
      <c r="SG151" s="6"/>
      <c r="SH151" s="6"/>
      <c r="SI151" s="6"/>
      <c r="SJ151" s="6"/>
      <c r="SK151" s="6"/>
      <c r="SL151" s="6"/>
      <c r="SM151" s="6"/>
      <c r="SN151" s="6"/>
      <c r="SO151" s="6"/>
      <c r="SP151" s="6"/>
      <c r="SQ151" s="6"/>
      <c r="SR151" s="6"/>
      <c r="SS151" s="6"/>
      <c r="ST151" s="6"/>
      <c r="SU151" s="6"/>
      <c r="SV151" s="6"/>
      <c r="SW151" s="6"/>
      <c r="SX151" s="6"/>
      <c r="SY151" s="6"/>
      <c r="SZ151" s="6"/>
      <c r="TA151" s="6"/>
      <c r="TB151" s="6"/>
      <c r="TC151" s="6"/>
      <c r="TD151" s="6"/>
      <c r="TE151" s="6"/>
      <c r="TF151" s="6"/>
      <c r="TG151" s="6"/>
      <c r="TH151" s="6"/>
      <c r="TI151" s="6"/>
      <c r="TJ151" s="6"/>
      <c r="TK151" s="6"/>
      <c r="TL151" s="6"/>
      <c r="TM151" s="6"/>
      <c r="TN151" s="6"/>
      <c r="TO151" s="6"/>
      <c r="TP151" s="6"/>
      <c r="TQ151" s="6"/>
      <c r="TR151" s="6"/>
      <c r="TS151" s="6"/>
      <c r="TT151" s="6"/>
      <c r="TU151" s="6"/>
      <c r="TV151" s="6"/>
      <c r="TW151" s="6"/>
      <c r="TX151" s="6"/>
      <c r="TY151" s="6"/>
      <c r="TZ151" s="6"/>
      <c r="UA151" s="6"/>
      <c r="UB151" s="6"/>
      <c r="UC151" s="6"/>
      <c r="UD151" s="6"/>
      <c r="UE151" s="6"/>
      <c r="UF151" s="6"/>
      <c r="UG151" s="6"/>
      <c r="UH151" s="6"/>
      <c r="UI151" s="6"/>
      <c r="UJ151" s="6"/>
      <c r="UK151" s="6"/>
      <c r="UL151" s="6"/>
      <c r="UM151" s="6"/>
      <c r="UN151" s="6"/>
      <c r="UO151" s="6"/>
      <c r="UP151" s="6"/>
      <c r="UQ151" s="6"/>
      <c r="UR151" s="6"/>
      <c r="US151" s="6"/>
      <c r="UT151" s="6"/>
      <c r="UU151" s="6"/>
      <c r="UV151" s="6"/>
      <c r="UW151" s="6"/>
      <c r="UX151" s="6"/>
      <c r="UY151" s="6"/>
      <c r="UZ151" s="6"/>
      <c r="VA151" s="6"/>
      <c r="VB151" s="6"/>
      <c r="VC151" s="6"/>
      <c r="VD151" s="6"/>
      <c r="VE151" s="6"/>
      <c r="VF151" s="6"/>
      <c r="VG151" s="6"/>
      <c r="VH151" s="6"/>
      <c r="VI151" s="6"/>
      <c r="VJ151" s="6"/>
      <c r="VK151" s="6"/>
      <c r="VL151" s="6"/>
      <c r="VM151" s="6"/>
      <c r="VN151" s="6"/>
      <c r="VO151" s="6"/>
      <c r="VP151" s="6"/>
      <c r="VQ151" s="6"/>
      <c r="VR151" s="6"/>
      <c r="VS151" s="6"/>
      <c r="VT151" s="6"/>
      <c r="VU151" s="6"/>
      <c r="VV151" s="6"/>
      <c r="VW151" s="6"/>
      <c r="VX151" s="6"/>
      <c r="VY151" s="6"/>
      <c r="VZ151" s="6"/>
      <c r="WA151" s="6"/>
      <c r="WB151" s="6"/>
      <c r="WC151" s="6"/>
      <c r="WD151" s="6"/>
      <c r="WE151" s="6"/>
      <c r="WF151" s="6"/>
      <c r="WG151" s="6"/>
      <c r="WH151" s="6"/>
      <c r="WI151" s="6"/>
      <c r="WJ151" s="6"/>
      <c r="WK151" s="6"/>
      <c r="WL151" s="6"/>
      <c r="WM151" s="6"/>
      <c r="WN151" s="6"/>
      <c r="WO151" s="6"/>
      <c r="WP151" s="6"/>
      <c r="WQ151" s="6"/>
      <c r="WR151" s="6"/>
      <c r="WS151" s="6"/>
      <c r="WT151" s="6"/>
      <c r="WU151" s="6"/>
      <c r="WV151" s="6"/>
      <c r="WW151" s="6"/>
      <c r="WX151" s="6"/>
      <c r="WY151" s="6"/>
      <c r="WZ151" s="6"/>
      <c r="XA151" s="6"/>
      <c r="XB151" s="6"/>
      <c r="XC151" s="6"/>
      <c r="XD151" s="6"/>
      <c r="XE151" s="6"/>
      <c r="XF151" s="6"/>
      <c r="XG151" s="6"/>
      <c r="XH151" s="6"/>
      <c r="XI151" s="6"/>
      <c r="XJ151" s="6"/>
      <c r="XK151" s="6"/>
      <c r="XL151" s="6"/>
      <c r="XM151" s="6"/>
      <c r="XN151" s="6"/>
      <c r="XO151" s="6"/>
      <c r="XP151" s="6"/>
      <c r="XQ151" s="6"/>
      <c r="XR151" s="6"/>
      <c r="XS151" s="6"/>
      <c r="XT151" s="6"/>
      <c r="XU151" s="6"/>
      <c r="XV151" s="6"/>
      <c r="XW151" s="6"/>
      <c r="XX151" s="6"/>
      <c r="XY151" s="6"/>
      <c r="XZ151" s="6"/>
      <c r="YA151" s="6"/>
      <c r="YB151" s="6"/>
      <c r="YC151" s="6"/>
      <c r="YD151" s="6"/>
      <c r="YE151" s="6"/>
      <c r="YF151" s="6"/>
      <c r="YG151" s="6"/>
      <c r="YH151" s="6"/>
      <c r="YI151" s="6"/>
      <c r="YJ151" s="6"/>
      <c r="YK151" s="6"/>
      <c r="YL151" s="6"/>
      <c r="YM151" s="6"/>
      <c r="YN151" s="6"/>
      <c r="YO151" s="6"/>
      <c r="YP151" s="6"/>
      <c r="YQ151" s="6"/>
      <c r="YR151" s="6"/>
      <c r="YS151" s="6"/>
      <c r="YT151" s="6"/>
      <c r="YU151" s="6"/>
      <c r="YV151" s="6"/>
      <c r="YW151" s="6"/>
      <c r="YX151" s="6"/>
      <c r="YY151" s="6"/>
      <c r="YZ151" s="6"/>
      <c r="ZA151" s="6"/>
      <c r="ZB151" s="6"/>
      <c r="ZC151" s="6"/>
      <c r="ZD151" s="6"/>
      <c r="ZE151" s="6"/>
      <c r="ZF151" s="6"/>
      <c r="ZG151" s="6"/>
      <c r="ZH151" s="6"/>
      <c r="ZI151" s="6"/>
      <c r="ZJ151" s="6"/>
      <c r="ZK151" s="6"/>
      <c r="ZL151" s="6"/>
      <c r="ZM151" s="6"/>
      <c r="ZN151" s="6"/>
      <c r="ZO151" s="6"/>
      <c r="ZP151" s="6"/>
      <c r="ZQ151" s="6"/>
      <c r="ZR151" s="6"/>
      <c r="ZS151" s="6"/>
      <c r="ZT151" s="6"/>
      <c r="ZU151" s="6"/>
      <c r="ZV151" s="6"/>
      <c r="ZW151" s="6"/>
      <c r="ZX151" s="6"/>
      <c r="ZY151" s="6"/>
      <c r="ZZ151" s="6"/>
      <c r="AAA151" s="6"/>
      <c r="AAB151" s="6"/>
      <c r="AAC151" s="6"/>
      <c r="AAD151" s="6"/>
      <c r="AAE151" s="6"/>
      <c r="AAF151" s="6"/>
      <c r="AAG151" s="6"/>
      <c r="AAH151" s="6"/>
      <c r="AAI151" s="6"/>
      <c r="AAJ151" s="6"/>
      <c r="AAK151" s="6"/>
      <c r="AAL151" s="6"/>
      <c r="AAM151" s="6"/>
      <c r="AAN151" s="6"/>
      <c r="AAO151" s="6"/>
      <c r="AAP151" s="6"/>
      <c r="AAQ151" s="6"/>
      <c r="AAR151" s="6"/>
      <c r="AAS151" s="6"/>
      <c r="AAT151" s="6"/>
      <c r="AAU151" s="6"/>
      <c r="AAV151" s="6"/>
      <c r="AAW151" s="6"/>
      <c r="AAX151" s="6"/>
      <c r="AAY151" s="6"/>
      <c r="AAZ151" s="6"/>
      <c r="ABA151" s="6"/>
      <c r="ABB151" s="6"/>
      <c r="ABC151" s="6"/>
      <c r="ABD151" s="6"/>
      <c r="ABE151" s="6"/>
      <c r="ABF151" s="6"/>
      <c r="ABG151" s="6"/>
      <c r="ABH151" s="6"/>
      <c r="ABI151" s="6"/>
      <c r="ABJ151" s="6"/>
      <c r="ABK151" s="6"/>
      <c r="ABL151" s="6"/>
      <c r="ABM151" s="6"/>
      <c r="ABN151" s="6"/>
      <c r="ABO151" s="6"/>
      <c r="ABP151" s="6"/>
      <c r="ABQ151" s="6"/>
      <c r="ABR151" s="6"/>
      <c r="ABS151" s="6"/>
      <c r="ABT151" s="6"/>
      <c r="ABU151" s="6"/>
      <c r="ABV151" s="6"/>
      <c r="ABW151" s="6"/>
      <c r="ABX151" s="6"/>
      <c r="ABY151" s="6"/>
      <c r="ABZ151" s="6"/>
      <c r="ACA151" s="6"/>
      <c r="ACB151" s="6"/>
      <c r="ACC151" s="6"/>
      <c r="ACD151" s="6"/>
      <c r="ACE151" s="6"/>
      <c r="ACF151" s="6"/>
      <c r="ACG151" s="6"/>
      <c r="ACH151" s="6"/>
      <c r="ACI151" s="6"/>
      <c r="ACJ151" s="6"/>
      <c r="ACK151" s="6"/>
      <c r="ACL151" s="6"/>
      <c r="ACM151" s="6"/>
      <c r="ACN151" s="6"/>
      <c r="ACO151" s="6"/>
      <c r="ACP151" s="6"/>
      <c r="ACQ151" s="6"/>
      <c r="ACR151" s="6"/>
      <c r="ACS151" s="6"/>
      <c r="ACT151" s="6"/>
      <c r="ACU151" s="6"/>
      <c r="ACV151" s="6"/>
      <c r="ACW151" s="6"/>
      <c r="ACX151" s="6"/>
      <c r="ACY151" s="6"/>
      <c r="ACZ151" s="6"/>
      <c r="ADA151" s="6"/>
      <c r="ADB151" s="6"/>
      <c r="ADC151" s="6"/>
      <c r="ADD151" s="6"/>
      <c r="ADE151" s="6"/>
      <c r="ADF151" s="6"/>
      <c r="ADG151" s="6"/>
      <c r="ADH151" s="6"/>
      <c r="ADI151" s="6"/>
      <c r="ADJ151" s="6"/>
      <c r="ADK151" s="6"/>
      <c r="ADL151" s="6"/>
      <c r="ADM151" s="6"/>
      <c r="ADN151" s="6"/>
      <c r="ADO151" s="6"/>
      <c r="ADP151" s="6"/>
      <c r="ADQ151" s="6"/>
      <c r="ADR151" s="6"/>
      <c r="ADS151" s="6"/>
      <c r="ADT151" s="6"/>
      <c r="ADU151" s="6"/>
      <c r="ADV151" s="6"/>
      <c r="ADW151" s="6"/>
      <c r="ADX151" s="6"/>
      <c r="ADY151" s="6"/>
      <c r="ADZ151" s="6"/>
      <c r="AEA151" s="6"/>
      <c r="AEB151" s="6"/>
      <c r="AEC151" s="6"/>
      <c r="AED151" s="6"/>
      <c r="AEE151" s="6"/>
      <c r="AEF151" s="6"/>
      <c r="AEG151" s="6"/>
      <c r="AEH151" s="6"/>
      <c r="AEI151" s="6"/>
      <c r="AEJ151" s="6"/>
      <c r="AEK151" s="6"/>
      <c r="AEL151" s="6"/>
      <c r="AEM151" s="6"/>
      <c r="AEN151" s="6"/>
      <c r="AEO151" s="6"/>
      <c r="AEP151" s="6"/>
      <c r="AEQ151" s="6"/>
      <c r="AER151" s="6"/>
      <c r="AES151" s="6"/>
      <c r="AET151" s="6"/>
      <c r="AEU151" s="6"/>
      <c r="AEV151" s="6"/>
      <c r="AEW151" s="6"/>
      <c r="AEX151" s="6"/>
      <c r="AEY151" s="6"/>
      <c r="AEZ151" s="6"/>
      <c r="AFA151" s="6"/>
      <c r="AFB151" s="6"/>
      <c r="AFC151" s="6"/>
      <c r="AFD151" s="6"/>
      <c r="AFE151" s="6"/>
      <c r="AFF151" s="6"/>
      <c r="AFG151" s="6"/>
      <c r="AFH151" s="6"/>
      <c r="AFI151" s="6"/>
      <c r="AFJ151" s="6"/>
      <c r="AFK151" s="6"/>
      <c r="AFL151" s="6"/>
      <c r="AFM151" s="6"/>
      <c r="AFN151" s="6"/>
      <c r="AFO151" s="6"/>
      <c r="AFP151" s="6"/>
      <c r="AFQ151" s="6"/>
      <c r="AFR151" s="6"/>
      <c r="AFS151" s="6"/>
      <c r="AFT151" s="6"/>
      <c r="AFU151" s="6"/>
      <c r="AFV151" s="6"/>
      <c r="AFW151" s="6"/>
      <c r="AFX151" s="6"/>
      <c r="AFY151" s="6"/>
      <c r="AFZ151" s="6"/>
      <c r="AGA151" s="6"/>
      <c r="AGB151" s="6"/>
      <c r="AGC151" s="6"/>
      <c r="AGD151" s="6"/>
      <c r="AGE151" s="6"/>
      <c r="AGF151" s="6"/>
      <c r="AGG151" s="6"/>
      <c r="AGH151" s="6"/>
      <c r="AGI151" s="6"/>
      <c r="AGJ151" s="6"/>
      <c r="AGK151" s="6"/>
      <c r="AGL151" s="6"/>
      <c r="AGM151" s="6"/>
      <c r="AGN151" s="6"/>
      <c r="AGO151" s="6"/>
      <c r="AGP151" s="6"/>
      <c r="AGQ151" s="6"/>
      <c r="AGR151" s="6"/>
      <c r="AGS151" s="6"/>
      <c r="AGT151" s="6"/>
      <c r="AGU151" s="6"/>
      <c r="AGV151" s="6"/>
      <c r="AGW151" s="6"/>
      <c r="AGX151" s="6"/>
      <c r="AGY151" s="6"/>
      <c r="AGZ151" s="6"/>
      <c r="AHA151" s="6"/>
      <c r="AHB151" s="6"/>
      <c r="AHC151" s="6"/>
      <c r="AHD151" s="6"/>
      <c r="AHE151" s="6"/>
      <c r="AHF151" s="6"/>
      <c r="AHG151" s="6"/>
      <c r="AHH151" s="6"/>
      <c r="AHI151" s="6"/>
      <c r="AHJ151" s="6"/>
      <c r="AHK151" s="6"/>
      <c r="AHL151" s="6"/>
      <c r="AHM151" s="6"/>
      <c r="AHN151" s="6"/>
      <c r="AHO151" s="6"/>
      <c r="AHP151" s="6"/>
      <c r="AHQ151" s="6"/>
      <c r="AHR151" s="6"/>
      <c r="AHS151" s="6"/>
      <c r="AHT151" s="6"/>
      <c r="AHU151" s="6"/>
      <c r="AHV151" s="6"/>
      <c r="AHW151" s="6"/>
      <c r="AHX151" s="6"/>
      <c r="AHY151" s="6"/>
      <c r="AHZ151" s="6"/>
      <c r="AIA151" s="6"/>
      <c r="AIB151" s="6"/>
      <c r="AIC151" s="6"/>
      <c r="AID151" s="6"/>
      <c r="AIE151" s="6"/>
      <c r="AIF151" s="6"/>
      <c r="AIG151" s="6"/>
      <c r="AIH151" s="6"/>
      <c r="AII151" s="6"/>
    </row>
    <row r="152" spans="1:919">
      <c r="E152" s="71"/>
      <c r="G152" s="72"/>
    </row>
    <row r="153" spans="1:919">
      <c r="E153" s="22"/>
      <c r="G153" s="73"/>
      <c r="J153" s="74"/>
      <c r="K153" s="65"/>
    </row>
    <row r="154" spans="1:919">
      <c r="K154" s="74"/>
    </row>
  </sheetData>
  <sheetProtection sheet="1" objects="1" scenarios="1"/>
  <mergeCells count="4">
    <mergeCell ref="E8:G9"/>
    <mergeCell ref="E11:J11"/>
    <mergeCell ref="E12:J12"/>
    <mergeCell ref="E13:J13"/>
  </mergeCells>
  <conditionalFormatting sqref="E38">
    <cfRule type="containsText" dxfId="3" priority="4" operator="containsText" text="Obrazac prazan">
      <formula>NOT(ISERROR(SEARCH("Obrazac prazan",E38)))</formula>
    </cfRule>
  </conditionalFormatting>
  <conditionalFormatting sqref="E151">
    <cfRule type="containsText" dxfId="2" priority="3" operator="containsText" text="Obrazac prazan">
      <formula>NOT(ISERROR(SEARCH("Obrazac prazan",E151)))</formula>
    </cfRule>
  </conditionalFormatting>
  <conditionalFormatting sqref="E78">
    <cfRule type="containsText" dxfId="1" priority="2" operator="containsText" text="Obrazac prazan">
      <formula>NOT(ISERROR(SEARCH("Obrazac prazan",E78)))</formula>
    </cfRule>
  </conditionalFormatting>
  <conditionalFormatting sqref="E118">
    <cfRule type="containsText" dxfId="0" priority="1" operator="containsText" text="Obrazac prazan">
      <formula>NOT(ISERROR(SEARCH("Obrazac prazan",E118)))</formula>
    </cfRule>
  </conditionalFormatting>
  <pageMargins left="0.27559055118110237" right="0.27559055118110237" top="0.78740157480314965" bottom="0.27559055118110237" header="0" footer="0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Korisnik</cp:lastModifiedBy>
  <dcterms:created xsi:type="dcterms:W3CDTF">2022-10-18T07:06:35Z</dcterms:created>
  <dcterms:modified xsi:type="dcterms:W3CDTF">2022-10-18T08:55:56Z</dcterms:modified>
</cp:coreProperties>
</file>