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GTIND" sheetId="1" r:id="rId1"/>
  </sheets>
  <externalReferences>
    <externalReference r:id="rId2"/>
  </externalReferences>
  <definedNames>
    <definedName name="Grad">'[1]#Konverter'!$AI$2:$AI$17</definedName>
    <definedName name="Kanton">'[1]#Konverter'!$AG$2:$AG$11</definedName>
    <definedName name="OblikPreduzeca">'[1]#Konverter'!$S$2:$S$6</definedName>
    <definedName name="Opstina">'[1]#Konverter'!$D$2:$D$80</definedName>
    <definedName name="Velicina">'[1]#Konverter'!$AC$2:$AC$5</definedName>
    <definedName name="VerzijaIzvjestaja">'[1]#Konverter'!$Y$2:$Y$3</definedName>
  </definedNames>
  <calcPr calcId="125725"/>
</workbook>
</file>

<file path=xl/calcChain.xml><?xml version="1.0" encoding="utf-8"?>
<calcChain xmlns="http://schemas.openxmlformats.org/spreadsheetml/2006/main">
  <c r="G121" i="1"/>
  <c r="E121"/>
  <c r="K120"/>
  <c r="G120"/>
  <c r="E120"/>
  <c r="D117"/>
  <c r="C117"/>
  <c r="D116"/>
  <c r="C116"/>
  <c r="D115"/>
  <c r="C115"/>
  <c r="D114"/>
  <c r="C114"/>
  <c r="D113"/>
  <c r="C113"/>
  <c r="J111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J72"/>
  <c r="D69"/>
  <c r="C69"/>
  <c r="D68"/>
  <c r="C68"/>
  <c r="D67"/>
  <c r="C67"/>
  <c r="D66"/>
  <c r="C66"/>
  <c r="D65"/>
  <c r="C65"/>
  <c r="D64"/>
  <c r="C64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J36"/>
  <c r="D33"/>
  <c r="C33"/>
  <c r="D32"/>
  <c r="C32"/>
  <c r="D31"/>
  <c r="C31"/>
  <c r="D30"/>
  <c r="C30"/>
  <c r="D27"/>
  <c r="C27"/>
  <c r="D26"/>
  <c r="C26"/>
  <c r="D25"/>
  <c r="C25"/>
  <c r="D24"/>
  <c r="C24"/>
  <c r="D23"/>
  <c r="C23"/>
  <c r="D22"/>
  <c r="C22"/>
  <c r="D21"/>
  <c r="C21"/>
  <c r="D20"/>
  <c r="D118" s="1"/>
  <c r="D119" s="1"/>
  <c r="C20"/>
  <c r="C118" s="1"/>
  <c r="C119" s="1"/>
  <c r="J16"/>
  <c r="E15"/>
  <c r="E14"/>
  <c r="K10"/>
  <c r="K8"/>
  <c r="E8"/>
  <c r="K6"/>
  <c r="E6"/>
  <c r="K4"/>
  <c r="E4"/>
  <c r="K2"/>
  <c r="E2"/>
  <c r="K35" l="1"/>
  <c r="E35"/>
  <c r="E71" l="1"/>
  <c r="E110"/>
  <c r="E125"/>
</calcChain>
</file>

<file path=xl/sharedStrings.xml><?xml version="1.0" encoding="utf-8"?>
<sst xmlns="http://schemas.openxmlformats.org/spreadsheetml/2006/main" count="301" uniqueCount="204">
  <si>
    <t>Naziv pravnog lica</t>
  </si>
  <si>
    <t>Identifikacioni broj za direktne poreze</t>
  </si>
  <si>
    <t>Sjedište i adresa pravnog lica</t>
  </si>
  <si>
    <t>Identifikacioni broj za indirektne poreze</t>
  </si>
  <si>
    <t>Šifra djelatnosti po KDBIH 2010</t>
  </si>
  <si>
    <t>Naziv banke</t>
  </si>
  <si>
    <t>Djelatnost</t>
  </si>
  <si>
    <t>Broj računa</t>
  </si>
  <si>
    <t>Šifra opštine</t>
  </si>
  <si>
    <t>IZVJEŠTAJ O TOKOVIMA GOTOVINE</t>
  </si>
  <si>
    <t>(IZVJEŠTAJ O GOTOVINSKIM TOKOVIMA)</t>
  </si>
  <si>
    <t>(Indirektna metoda)</t>
  </si>
  <si>
    <t>(u BAM)</t>
  </si>
  <si>
    <t>Redni broj</t>
  </si>
  <si>
    <t>Pozicija</t>
  </si>
  <si>
    <t>Bilješka</t>
  </si>
  <si>
    <t>Oznaka (+)/(-)</t>
  </si>
  <si>
    <t>Oznaka za AOP</t>
  </si>
  <si>
    <t>U prethodnom izvještajnom periodu</t>
  </si>
  <si>
    <t>1.</t>
  </si>
  <si>
    <t>GOTOVINSKI TOKOVI IZ POSLOVNIH AKTIVNOSTI</t>
  </si>
  <si>
    <t>1.1.</t>
  </si>
  <si>
    <t>Dobit/(gubitak) prije oporezivanja</t>
  </si>
  <si>
    <t>( + )( - )</t>
  </si>
  <si>
    <t>1.2.</t>
  </si>
  <si>
    <t>Usklađenja:</t>
  </si>
  <si>
    <t>1.2.1.</t>
  </si>
  <si>
    <t>Amortizacija</t>
  </si>
  <si>
    <t>( + )</t>
  </si>
  <si>
    <t>1.2.2.</t>
  </si>
  <si>
    <t>(Dobit)/gubitak od otuđenja nekretnina, postrojenja i opreme, neto</t>
  </si>
  <si>
    <t>1.2.3.</t>
  </si>
  <si>
    <t>(Dobit)/gubitak od otuđenja ulaganja u investicijske nekretnine, neto</t>
  </si>
  <si>
    <t>1.2.4.</t>
  </si>
  <si>
    <t>(Dobit)/gubitak od otuđenja nematerijalne imovine, neto</t>
  </si>
  <si>
    <t>1.2.5.</t>
  </si>
  <si>
    <t>(Dobit)/gubitak od dugoročne imovine namijenjene prodaji, neto</t>
  </si>
  <si>
    <t>1.2.6.</t>
  </si>
  <si>
    <t>Umanjenje vrijednosti nekretnina, postrojenja i opreme</t>
  </si>
  <si>
    <t>1.2.7.</t>
  </si>
  <si>
    <t>Umanjenje vrijednosti investicijskih nekretnina</t>
  </si>
  <si>
    <t>1.2.8.</t>
  </si>
  <si>
    <t>Umanjenje vrijednosti nematerijalne imovine</t>
  </si>
  <si>
    <t>1.2.9.</t>
  </si>
  <si>
    <t>Efekti promjene fer vrijednosti ulaganja u investicijske nekretnine, neto</t>
  </si>
  <si>
    <t>1.2.10.</t>
  </si>
  <si>
    <t>Efekti promjene fer vrijednosti biološke imovine, neto</t>
  </si>
  <si>
    <t>1.2.11.</t>
  </si>
  <si>
    <t>Efekti promjene vrijednosti instrumenata kapitala po fer vrijednosti kroz bilans uspjeha</t>
  </si>
  <si>
    <t>1.2.12.</t>
  </si>
  <si>
    <t>(Dobit)/gubitak od prodaje dužničkih instrumenata po fer vrijednosti kroz ostali ukupni rezultat, neto</t>
  </si>
  <si>
    <t>1/4</t>
  </si>
  <si>
    <t>1.2.13.</t>
  </si>
  <si>
    <t>(Otpuštanje)/Ispravka vrijednosti za gubitke od dužničkih instrumenata po fer vrijednosti kroz ostali ukupni rezultat, neto</t>
  </si>
  <si>
    <t>1.2.14.</t>
  </si>
  <si>
    <t>(Otpuštanje)/Ispravka vrijednosti za gubitke od potraživanja od kupaca, neto</t>
  </si>
  <si>
    <t>1.2.15.</t>
  </si>
  <si>
    <t>(Otpuštanje)/Ispravka vrijednosti za gubitke od ugovorne imovine, neto</t>
  </si>
  <si>
    <t>1.2.16.</t>
  </si>
  <si>
    <t>(Otpuštanje)/Ispravka vrijednosti za gubitke od ostale finansijske imovine po amortizovanom trošku, neto</t>
  </si>
  <si>
    <t>1.2.17.</t>
  </si>
  <si>
    <t>Viškovi, manjkovi, otpisi i prilagođavanje vrijednosti zaliha, neto</t>
  </si>
  <si>
    <t>1.2.18.</t>
  </si>
  <si>
    <t>Otpisane obaveze</t>
  </si>
  <si>
    <t>( - )</t>
  </si>
  <si>
    <t>1.2.19.</t>
  </si>
  <si>
    <t>(Otpuštanje)/dodatno priznata rezervisanja, neto</t>
  </si>
  <si>
    <t>1.2.20.</t>
  </si>
  <si>
    <t>Udio u rezultatu pridruženog društva i zajedničkog poduhvata</t>
  </si>
  <si>
    <t>1.2.21.</t>
  </si>
  <si>
    <t>Umanjenje vrijednosti goodwill-a</t>
  </si>
  <si>
    <t>1.2.22.</t>
  </si>
  <si>
    <t>Prihod od dividendi priznat u bilansu uspjeha</t>
  </si>
  <si>
    <t>1.2.23.</t>
  </si>
  <si>
    <t>Prihodi od kamata i finansijskog najma priznati u bilansu uspjeha</t>
  </si>
  <si>
    <t>1.2.24.</t>
  </si>
  <si>
    <t>Finansijski rashodi priznati u bilansu uspjeha</t>
  </si>
  <si>
    <t>1.3.</t>
  </si>
  <si>
    <t>Promjene u obrtnom kapitalu</t>
  </si>
  <si>
    <t>1.3.1.</t>
  </si>
  <si>
    <t>Smanjenje/(povećanje) zaliha</t>
  </si>
  <si>
    <t>1.3.2.</t>
  </si>
  <si>
    <t>Smanjenje/(povećanje) potraživanja od kupaca</t>
  </si>
  <si>
    <t>1.3.3.</t>
  </si>
  <si>
    <t>Smanjenje/(povećanje) ostale imovine i potraživanja</t>
  </si>
  <si>
    <t>1.3.4.</t>
  </si>
  <si>
    <t>Smanjenje/(povećanje) ugovorne imovine</t>
  </si>
  <si>
    <t>1.3.5.</t>
  </si>
  <si>
    <t xml:space="preserve">Povećanje/(smanjenje) obaveza prema dobavljačima </t>
  </si>
  <si>
    <t>1.3.6.</t>
  </si>
  <si>
    <t>Povećanje/(smanjenje) ostalih obaveza</t>
  </si>
  <si>
    <t>1.3.7.</t>
  </si>
  <si>
    <t>Povećanje/(smanjenje) ugovornih obaveza</t>
  </si>
  <si>
    <t>1.4.</t>
  </si>
  <si>
    <t>Plaćeni porez na dobit</t>
  </si>
  <si>
    <t>A.</t>
  </si>
  <si>
    <t>Neto gotovinski tok koji je generisan/(korišten) u poslovnim aktivnostima (501 do 533)</t>
  </si>
  <si>
    <t>2.</t>
  </si>
  <si>
    <t>GOTOVINSKI TOKOVI IZ ULAGAČKIH AKTIVNOSTI</t>
  </si>
  <si>
    <t>2.1.</t>
  </si>
  <si>
    <t>Odlivi po osnovu kupovine nekretnina, postrojenja i opreme</t>
  </si>
  <si>
    <t>2.2.</t>
  </si>
  <si>
    <t>Prilivi po osnovu prodaje nekretnina, postrojenja i opreme</t>
  </si>
  <si>
    <t>2.3.</t>
  </si>
  <si>
    <t>Odlivi po osnovu kupovine investicijskih nekretnina</t>
  </si>
  <si>
    <t>2.4.</t>
  </si>
  <si>
    <t>Prilivi po osnovu prodaje investicijskih nekretnina</t>
  </si>
  <si>
    <t>2.5.</t>
  </si>
  <si>
    <t xml:space="preserve">Odlivi po osnovu kupovine nematerijalne imovine </t>
  </si>
  <si>
    <t>2.6.</t>
  </si>
  <si>
    <t>Prilivi po osnovu prodaje nematerijalne imovine</t>
  </si>
  <si>
    <t>2.7.</t>
  </si>
  <si>
    <t>Odlivi po osnovu kupovine biološke imovine</t>
  </si>
  <si>
    <t>2.8.</t>
  </si>
  <si>
    <t>Prilivi po osnovu prodaje biološke imovine</t>
  </si>
  <si>
    <t>2.9.</t>
  </si>
  <si>
    <t>Prilivi po osnovu prodaje dugoročne imovine namijenjene prodaji</t>
  </si>
  <si>
    <t>2/4</t>
  </si>
  <si>
    <t>2.10.</t>
  </si>
  <si>
    <t>Ulaganja u finansijsku imovinu po fer vrijednosti kroz ostali ukupni rezultat</t>
  </si>
  <si>
    <t>2.11.</t>
  </si>
  <si>
    <t>Prilivi od finansijske imovine po fer vrijednosti kroz ostali ukupni rezultat</t>
  </si>
  <si>
    <t>2.12.</t>
  </si>
  <si>
    <t>Ulaganja u finansijsku imovinu po fer vrijednosti kroz bilans uspjeha</t>
  </si>
  <si>
    <t>2.13.</t>
  </si>
  <si>
    <t>Prilivi od finansijske imovine po fer vrijednosti kroz bilans uspjeha</t>
  </si>
  <si>
    <t>2.14.</t>
  </si>
  <si>
    <t>Ulaganja u ostalu finansijsku imovinu po amortizovanom trošku</t>
  </si>
  <si>
    <t>2.15.</t>
  </si>
  <si>
    <t>Prilivi od ostale finansijske imovine po amortizovanom trošku</t>
  </si>
  <si>
    <t>2.16.</t>
  </si>
  <si>
    <t>Primljena kamata i prihod od finansijskog najma</t>
  </si>
  <si>
    <t>2.17.</t>
  </si>
  <si>
    <t>Naplaćena potraživanja od finansijskog najma</t>
  </si>
  <si>
    <t>2.18.</t>
  </si>
  <si>
    <t>Naplaćena potraživanja od finansijskog podnajma</t>
  </si>
  <si>
    <t>2.19.</t>
  </si>
  <si>
    <t>Kupovina udjela u zavisnim društvima</t>
  </si>
  <si>
    <t>2.20.</t>
  </si>
  <si>
    <t>Prilivi od otuđenja udjela u zavisnim društvima</t>
  </si>
  <si>
    <t>2.21.</t>
  </si>
  <si>
    <t>Kupovina udjela u pridruženim društvima</t>
  </si>
  <si>
    <t>2.22.</t>
  </si>
  <si>
    <t>Prilivi od otuđenja udjela u pridruženim društvima</t>
  </si>
  <si>
    <t>2.23.</t>
  </si>
  <si>
    <t>Kupovina udjela u zajedničkim poduhvatima</t>
  </si>
  <si>
    <t>2.24.</t>
  </si>
  <si>
    <t>Prilivi od otuđenja udjela u zajedničkim poduhvatima</t>
  </si>
  <si>
    <t>2.25.</t>
  </si>
  <si>
    <t>Primljene dividende</t>
  </si>
  <si>
    <t>2.26.</t>
  </si>
  <si>
    <t>Prilivi po osnovu trgovanja derivatnim finansijskim instrumentima</t>
  </si>
  <si>
    <t>2.27.</t>
  </si>
  <si>
    <t>Odlivi po osnovu trgovanja derivatnim finansijskim instrumentima</t>
  </si>
  <si>
    <t>2.28.</t>
  </si>
  <si>
    <t>Ostali prilivi iz ulagačkih aktivnosti</t>
  </si>
  <si>
    <t>2.29.</t>
  </si>
  <si>
    <t>Ostali odlivi iz ulagačkih aktivnosti</t>
  </si>
  <si>
    <t>B.</t>
  </si>
  <si>
    <t>Neto gotovinski tok koji je generisan/(korišten) u ulagačkim aktivnostima (535 do 563)</t>
  </si>
  <si>
    <t>3.</t>
  </si>
  <si>
    <t>GOTOVINSKI TOKOVI IZ FINANSIJSKIH AKTIVNOSTI</t>
  </si>
  <si>
    <t>3.1.</t>
  </si>
  <si>
    <t>Prilivi od emisije dionica/uplaćeni vlasnički kapital</t>
  </si>
  <si>
    <t>3.2.</t>
  </si>
  <si>
    <t>Sticanje vlastitih dionica</t>
  </si>
  <si>
    <t>3.3.</t>
  </si>
  <si>
    <t>Prilivi od prodaje stečenih vlastitih dionica</t>
  </si>
  <si>
    <t>3.4.</t>
  </si>
  <si>
    <t>Isplaćene dividende</t>
  </si>
  <si>
    <t>3.5.</t>
  </si>
  <si>
    <t>Prilivi od uzetih kredita</t>
  </si>
  <si>
    <t>3.6.</t>
  </si>
  <si>
    <t>Otplata glavnice uzetih kredita</t>
  </si>
  <si>
    <t>3.7.</t>
  </si>
  <si>
    <t>Otplata kamate po uzetim kreditima</t>
  </si>
  <si>
    <t>3.8.</t>
  </si>
  <si>
    <t>Otplata glavnice po najmovima</t>
  </si>
  <si>
    <t>3.9.</t>
  </si>
  <si>
    <t>Otplata kamate po najmovima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</si>
  <si>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</si>
  <si>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</si>
  <si>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</si>
  <si>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</si>
  <si>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</si>
  <si>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</si>
  <si>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</si>
  <si>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</si>
  <si>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3/4</t>
  </si>
  <si>
    <t>C.</t>
  </si>
  <si>
    <t>Neto gotovinski tok koji je generisan/(korišten) u finansijskim aktivnostima (565 do 577)</t>
  </si>
  <si>
    <t>4.</t>
  </si>
  <si>
    <t>NETO POVEĆANJE/(SMANJENJE) GOTOVINE I GOTOVINSKIH EKVIVALENATA (A+B+C)</t>
  </si>
  <si>
    <t>5.</t>
  </si>
  <si>
    <t>GOTOVINA I GOTOVINSKI EKVIVALENTI NA POČETKU PERIODA</t>
  </si>
  <si>
    <t>6.</t>
  </si>
  <si>
    <t>EFEKTI PROMJENE DEVIZNIH KURSEVA GOTOVINE I GOTOVINSKIH EKVIVALENATA</t>
  </si>
  <si>
    <t>7.</t>
  </si>
  <si>
    <t>GOTOVINA I GOTOVINSKI EKVIVALENTI NA KRAJU PERIODA (4+5+6)</t>
  </si>
  <si>
    <t>Mjesto i datum</t>
  </si>
  <si>
    <t>Certificirani računovođa</t>
  </si>
  <si>
    <t>Direktor</t>
  </si>
  <si>
    <t>M.P.</t>
  </si>
  <si>
    <t>4/4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</si>
</sst>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d/m/yyyy/"/>
    <numFmt numFmtId="166" formatCode="_-* #,##0.00_-;\-* #,##0.00_-;_-* &quot;-&quot;??_-;_-@_-"/>
  </numFmts>
  <fonts count="27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FF0000"/>
      <name val="Arial Narrow"/>
      <family val="2"/>
    </font>
    <font>
      <sz val="11"/>
      <color theme="0" tint="-0.499984740745262"/>
      <name val="Arial Narrow"/>
      <family val="2"/>
      <charset val="238"/>
    </font>
    <font>
      <sz val="11"/>
      <color rgb="FFC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theme="0" tint="-0.49998474074526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1"/>
      <color theme="0" tint="-0.499984740745262"/>
      <name val="Arial"/>
      <family val="2"/>
    </font>
    <font>
      <sz val="11"/>
      <color theme="0" tint="-0.499984740745262"/>
      <name val="Arial"/>
      <family val="2"/>
      <charset val="238"/>
    </font>
    <font>
      <sz val="17"/>
      <name val="Bar-Code 39"/>
      <family val="3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1"/>
      <color theme="0" tint="-0.499984740745262"/>
      <name val="Arial Narrow"/>
      <family val="2"/>
    </font>
    <font>
      <sz val="11"/>
      <color theme="0" tint="-0.34998626667073579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8">
    <xf numFmtId="0" fontId="0" fillId="0" borderId="0"/>
    <xf numFmtId="164" fontId="2" fillId="0" borderId="0" applyBorder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" fillId="0" borderId="0"/>
    <xf numFmtId="0" fontId="2" fillId="0" borderId="0"/>
    <xf numFmtId="0" fontId="26" fillId="0" borderId="0"/>
    <xf numFmtId="9" fontId="2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 applyProtection="1"/>
    <xf numFmtId="0" fontId="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/>
    <xf numFmtId="0" fontId="6" fillId="0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6" fillId="0" borderId="0" xfId="0" applyFont="1" applyFill="1" applyAlignment="1" applyProtection="1"/>
    <xf numFmtId="0" fontId="7" fillId="0" borderId="0" xfId="0" applyFont="1" applyFill="1" applyAlignment="1" applyProtection="1"/>
    <xf numFmtId="0" fontId="3" fillId="0" borderId="0" xfId="0" applyFont="1" applyFill="1" applyAlignment="1" applyProtection="1">
      <alignment vertical="top"/>
    </xf>
    <xf numFmtId="0" fontId="8" fillId="0" borderId="0" xfId="1" applyNumberFormat="1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horizontal="left" vertical="top"/>
    </xf>
    <xf numFmtId="0" fontId="9" fillId="0" borderId="0" xfId="0" applyNumberFormat="1" applyFont="1" applyFill="1" applyAlignment="1" applyProtection="1">
      <alignment horizontal="right" vertical="top"/>
    </xf>
    <xf numFmtId="0" fontId="6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9" fillId="0" borderId="0" xfId="1" applyNumberFormat="1" applyFont="1" applyBorder="1" applyAlignment="1" applyProtection="1">
      <alignment horizontal="left" vertical="top"/>
    </xf>
    <xf numFmtId="0" fontId="9" fillId="0" borderId="0" xfId="1" applyNumberFormat="1" applyFont="1" applyBorder="1" applyAlignment="1" applyProtection="1">
      <alignment horizontal="right" vertical="top"/>
    </xf>
    <xf numFmtId="0" fontId="8" fillId="0" borderId="0" xfId="1" applyNumberFormat="1" applyFont="1" applyBorder="1" applyAlignment="1" applyProtection="1">
      <alignment horizontal="center" vertical="top"/>
    </xf>
    <xf numFmtId="0" fontId="8" fillId="0" borderId="0" xfId="1" applyNumberFormat="1" applyFont="1" applyBorder="1" applyAlignment="1" applyProtection="1">
      <alignment horizontal="right" vertical="top"/>
    </xf>
    <xf numFmtId="0" fontId="8" fillId="0" borderId="0" xfId="1" applyNumberFormat="1" applyFont="1" applyBorder="1" applyAlignment="1" applyProtection="1">
      <alignment horizontal="left" vertical="top" wrapText="1"/>
    </xf>
    <xf numFmtId="0" fontId="8" fillId="0" borderId="0" xfId="1" applyNumberFormat="1" applyFont="1" applyBorder="1" applyAlignment="1" applyProtection="1">
      <alignment horizontal="left" vertical="top" wrapText="1"/>
    </xf>
    <xf numFmtId="0" fontId="8" fillId="0" borderId="0" xfId="1" applyNumberFormat="1" applyFont="1" applyBorder="1" applyAlignment="1" applyProtection="1">
      <alignment vertical="top" wrapText="1"/>
    </xf>
    <xf numFmtId="0" fontId="3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 indent="2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 indent="4"/>
    </xf>
    <xf numFmtId="0" fontId="3" fillId="0" borderId="0" xfId="0" applyFont="1" applyFill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2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left"/>
    </xf>
    <xf numFmtId="3" fontId="20" fillId="0" borderId="0" xfId="1" quotePrefix="1" applyNumberFormat="1" applyFont="1" applyFill="1" applyBorder="1" applyAlignment="1" applyProtection="1">
      <alignment horizontal="center"/>
    </xf>
    <xf numFmtId="3" fontId="21" fillId="0" borderId="0" xfId="1" quotePrefix="1" applyNumberFormat="1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left" vertical="center" indent="4"/>
    </xf>
    <xf numFmtId="0" fontId="13" fillId="0" borderId="1" xfId="0" applyFont="1" applyFill="1" applyBorder="1" applyAlignment="1" applyProtection="1">
      <alignment horizontal="left" vertical="center"/>
      <protection locked="0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 indent="4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 indent="2"/>
    </xf>
    <xf numFmtId="3" fontId="13" fillId="2" borderId="1" xfId="0" applyNumberFormat="1" applyFont="1" applyFill="1" applyBorder="1" applyAlignment="1" applyProtection="1">
      <alignment horizontal="right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 wrapText="1"/>
    </xf>
    <xf numFmtId="3" fontId="20" fillId="0" borderId="0" xfId="1" quotePrefix="1" applyNumberFormat="1" applyFont="1" applyFill="1" applyBorder="1" applyAlignment="1" applyProtection="1">
      <alignment horizontal="right"/>
    </xf>
    <xf numFmtId="0" fontId="13" fillId="2" borderId="1" xfId="0" applyFont="1" applyFill="1" applyBorder="1" applyAlignment="1" applyProtection="1">
      <alignment horizontal="left" vertical="center" indent="2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8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</cellXfs>
  <cellStyles count="8">
    <cellStyle name="Comma" xfId="1" builtinId="3"/>
    <cellStyle name="Comma 2" xfId="2"/>
    <cellStyle name="Comma 2 2" xfId="3"/>
    <cellStyle name="Normal" xfId="0" builtinId="0"/>
    <cellStyle name="Normal 2" xfId="4"/>
    <cellStyle name="Normal 3" xfId="5"/>
    <cellStyle name="Normal 4" xfId="6"/>
    <cellStyle name="Percent 2" xfId="7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vredna%20dru&#353;tva%20MSV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Konverter"/>
      <sheetName val="#UNOS"/>
      <sheetName val="Uputstvo"/>
      <sheetName val="OsnPodaci"/>
      <sheetName val="BS"/>
      <sheetName val="BU"/>
      <sheetName val="GTDIR"/>
      <sheetName val="GTIND"/>
      <sheetName val="PPP"/>
      <sheetName val="ANEKS"/>
      <sheetName val="IPK"/>
      <sheetName val="STANEX"/>
      <sheetName val="INV01-1"/>
      <sheetName val="INV01-2"/>
      <sheetName val="ZS"/>
      <sheetName val="OVN"/>
      <sheetName val="ONŠ"/>
      <sheetName val="TZ"/>
      <sheetName val="ObavijRazvrst"/>
      <sheetName val="IzjStandard"/>
    </sheetNames>
    <sheetDataSet>
      <sheetData sheetId="0">
        <row r="2">
          <cell r="D2" t="str">
            <v>Banovići</v>
          </cell>
          <cell r="S2" t="str">
            <v>d.o.o.</v>
          </cell>
          <cell r="Y2" t="str">
            <v>Osnovna</v>
          </cell>
          <cell r="AC2" t="str">
            <v>Mikro</v>
          </cell>
          <cell r="AG2" t="str">
            <v>Tuzlanski kanton</v>
          </cell>
          <cell r="AI2" t="str">
            <v>Bihać</v>
          </cell>
        </row>
        <row r="3">
          <cell r="D3" t="str">
            <v>Bihać</v>
          </cell>
          <cell r="S3" t="str">
            <v>d.d.</v>
          </cell>
          <cell r="Y3" t="str">
            <v>Izmijenjena</v>
          </cell>
          <cell r="AC3" t="str">
            <v>Malo</v>
          </cell>
          <cell r="AG3" t="str">
            <v>Unsko-sanski kanton</v>
          </cell>
          <cell r="AI3" t="str">
            <v>Cazin</v>
          </cell>
        </row>
        <row r="4">
          <cell r="D4" t="str">
            <v>Bosanska Krupa</v>
          </cell>
          <cell r="S4" t="str">
            <v>d.n.o.</v>
          </cell>
          <cell r="AC4" t="str">
            <v>Srednje</v>
          </cell>
          <cell r="AG4" t="str">
            <v xml:space="preserve">Kanton 10 </v>
          </cell>
          <cell r="AI4" t="str">
            <v>Čapljina</v>
          </cell>
        </row>
        <row r="5">
          <cell r="D5" t="str">
            <v>Bosanski Petrovac</v>
          </cell>
          <cell r="S5" t="str">
            <v>k.d.</v>
          </cell>
          <cell r="AC5" t="str">
            <v>Veliko</v>
          </cell>
          <cell r="AG5" t="str">
            <v>Zeničko-dobojski kanton</v>
          </cell>
          <cell r="AI5" t="str">
            <v>Goražde</v>
          </cell>
        </row>
        <row r="6">
          <cell r="D6" t="str">
            <v>Bosansko Grahovo</v>
          </cell>
          <cell r="S6" t="str">
            <v>ostalo</v>
          </cell>
          <cell r="AG6" t="str">
            <v>Srednjobosanski kanton</v>
          </cell>
          <cell r="AI6" t="str">
            <v>Gračanica</v>
          </cell>
        </row>
        <row r="7">
          <cell r="D7" t="str">
            <v>Breza</v>
          </cell>
          <cell r="AG7" t="str">
            <v>Hercegovačko-neretvanski kanton</v>
          </cell>
          <cell r="AI7" t="str">
            <v>Gradačac</v>
          </cell>
        </row>
        <row r="8">
          <cell r="D8" t="str">
            <v>Bugojno</v>
          </cell>
          <cell r="AG8" t="str">
            <v>Posavski kanton</v>
          </cell>
          <cell r="AI8" t="str">
            <v>Livno</v>
          </cell>
        </row>
        <row r="9">
          <cell r="D9" t="str">
            <v>Busovača</v>
          </cell>
          <cell r="AD9">
            <v>17</v>
          </cell>
          <cell r="AG9" t="str">
            <v>Bosansko-podrinjski kanton</v>
          </cell>
          <cell r="AI9" t="str">
            <v>Ljubuški</v>
          </cell>
        </row>
        <row r="10">
          <cell r="D10" t="str">
            <v>Bužim</v>
          </cell>
          <cell r="AG10" t="str">
            <v>Zapadnohercegovački kanton</v>
          </cell>
          <cell r="AI10" t="str">
            <v>Mostar</v>
          </cell>
        </row>
        <row r="11">
          <cell r="D11" t="str">
            <v>Cazin</v>
          </cell>
          <cell r="AG11" t="str">
            <v>Kanton Sarajevo</v>
          </cell>
          <cell r="AI11" t="str">
            <v>Sarajevo</v>
          </cell>
        </row>
        <row r="12">
          <cell r="D12" t="str">
            <v>Čapljina</v>
          </cell>
          <cell r="AI12" t="str">
            <v>Srebrenik</v>
          </cell>
        </row>
        <row r="13">
          <cell r="D13" t="str">
            <v>Čelić</v>
          </cell>
          <cell r="AI13" t="str">
            <v>Široki Brijeg</v>
          </cell>
        </row>
        <row r="14">
          <cell r="D14" t="str">
            <v>Čitluk</v>
          </cell>
          <cell r="AI14" t="str">
            <v>Tuzla</v>
          </cell>
        </row>
        <row r="15">
          <cell r="D15" t="str">
            <v>Doboj-Istok</v>
          </cell>
          <cell r="AI15" t="str">
            <v>Visoko</v>
          </cell>
        </row>
        <row r="16">
          <cell r="D16" t="str">
            <v>Doboj-Jug</v>
          </cell>
          <cell r="AI16" t="str">
            <v>Zenica</v>
          </cell>
        </row>
        <row r="17">
          <cell r="D17" t="str">
            <v>Dobretići</v>
          </cell>
          <cell r="AI17" t="str">
            <v>Živinice</v>
          </cell>
        </row>
        <row r="18">
          <cell r="D18" t="str">
            <v>Domaljevac-Šamac</v>
          </cell>
        </row>
        <row r="19">
          <cell r="D19" t="str">
            <v>Donji Vakuf</v>
          </cell>
        </row>
        <row r="20">
          <cell r="D20" t="str">
            <v>Drvar</v>
          </cell>
        </row>
        <row r="21">
          <cell r="D21" t="str">
            <v>Foča</v>
          </cell>
        </row>
        <row r="22">
          <cell r="D22" t="str">
            <v>Fojnica</v>
          </cell>
        </row>
        <row r="23">
          <cell r="D23" t="str">
            <v>Glamoč</v>
          </cell>
        </row>
        <row r="24">
          <cell r="D24" t="str">
            <v>Goražde</v>
          </cell>
        </row>
        <row r="25">
          <cell r="D25" t="str">
            <v>Gornji Vakuf-Uskoplje</v>
          </cell>
        </row>
        <row r="26">
          <cell r="D26" t="str">
            <v>Gračanica</v>
          </cell>
        </row>
        <row r="27">
          <cell r="D27" t="str">
            <v>Gradačac</v>
          </cell>
        </row>
        <row r="28">
          <cell r="D28" t="str">
            <v>Grude</v>
          </cell>
        </row>
        <row r="29">
          <cell r="D29" t="str">
            <v>Hadžići</v>
          </cell>
        </row>
        <row r="30">
          <cell r="D30" t="str">
            <v>Ilidža</v>
          </cell>
        </row>
        <row r="31">
          <cell r="D31" t="str">
            <v>Ilijaš</v>
          </cell>
        </row>
        <row r="32">
          <cell r="D32" t="str">
            <v>Jablanica</v>
          </cell>
        </row>
        <row r="33">
          <cell r="D33" t="str">
            <v>Jajce</v>
          </cell>
        </row>
        <row r="34">
          <cell r="D34" t="str">
            <v>Kakanj</v>
          </cell>
        </row>
        <row r="35">
          <cell r="D35" t="str">
            <v>Kalesija</v>
          </cell>
        </row>
        <row r="36">
          <cell r="D36" t="str">
            <v>Kiseljak</v>
          </cell>
        </row>
        <row r="37">
          <cell r="D37" t="str">
            <v>Kladanj</v>
          </cell>
        </row>
        <row r="38">
          <cell r="D38" t="str">
            <v>Ključ</v>
          </cell>
        </row>
        <row r="39">
          <cell r="D39" t="str">
            <v>Konjic</v>
          </cell>
        </row>
        <row r="40">
          <cell r="D40" t="str">
            <v>Kreševo</v>
          </cell>
        </row>
        <row r="41">
          <cell r="D41" t="str">
            <v>Kupres</v>
          </cell>
        </row>
        <row r="42">
          <cell r="D42" t="str">
            <v>Livno</v>
          </cell>
        </row>
        <row r="43">
          <cell r="D43" t="str">
            <v>Lukavac</v>
          </cell>
        </row>
        <row r="44">
          <cell r="D44" t="str">
            <v>Ljubuški</v>
          </cell>
        </row>
        <row r="45">
          <cell r="D45" t="str">
            <v>Maglaj</v>
          </cell>
        </row>
        <row r="46">
          <cell r="D46" t="str">
            <v>Mostar</v>
          </cell>
        </row>
        <row r="47">
          <cell r="D47" t="str">
            <v>Neum</v>
          </cell>
        </row>
        <row r="48">
          <cell r="D48" t="str">
            <v>Novi Travnik</v>
          </cell>
        </row>
        <row r="49">
          <cell r="D49" t="str">
            <v>Odžak</v>
          </cell>
        </row>
        <row r="50">
          <cell r="D50" t="str">
            <v>Olovo</v>
          </cell>
        </row>
        <row r="51">
          <cell r="D51" t="str">
            <v>Orašje</v>
          </cell>
        </row>
        <row r="52">
          <cell r="D52" t="str">
            <v>Pale</v>
          </cell>
        </row>
        <row r="53">
          <cell r="D53" t="str">
            <v>Posušje</v>
          </cell>
        </row>
        <row r="54">
          <cell r="D54" t="str">
            <v>Prozor</v>
          </cell>
        </row>
        <row r="55">
          <cell r="D55" t="str">
            <v>Ravno</v>
          </cell>
        </row>
        <row r="56">
          <cell r="D56" t="str">
            <v>Sanski Most</v>
          </cell>
        </row>
        <row r="57">
          <cell r="D57" t="str">
            <v>Sapna</v>
          </cell>
        </row>
        <row r="58">
          <cell r="D58" t="str">
            <v>Sarajevo-Centar</v>
          </cell>
        </row>
        <row r="59">
          <cell r="D59" t="str">
            <v>Sarajevo-Novi Grad</v>
          </cell>
        </row>
        <row r="60">
          <cell r="D60" t="str">
            <v>Sarajevo-Novo Sarajevo</v>
          </cell>
        </row>
        <row r="61">
          <cell r="D61" t="str">
            <v>Sarajevo-Stari Grad</v>
          </cell>
        </row>
        <row r="62">
          <cell r="D62" t="str">
            <v>Srebrenik</v>
          </cell>
        </row>
        <row r="63">
          <cell r="D63" t="str">
            <v>Stolac</v>
          </cell>
        </row>
        <row r="64">
          <cell r="D64" t="str">
            <v>Široki Brijeg</v>
          </cell>
        </row>
        <row r="65">
          <cell r="D65" t="str">
            <v>Teočak</v>
          </cell>
        </row>
        <row r="66">
          <cell r="D66" t="str">
            <v>Tešanj</v>
          </cell>
        </row>
        <row r="67">
          <cell r="D67" t="str">
            <v>Tomislavgrad</v>
          </cell>
        </row>
        <row r="68">
          <cell r="D68" t="str">
            <v>Travnik</v>
          </cell>
        </row>
        <row r="69">
          <cell r="D69" t="str">
            <v>Trnovo</v>
          </cell>
        </row>
        <row r="70">
          <cell r="D70" t="str">
            <v>Tuzla</v>
          </cell>
        </row>
        <row r="71">
          <cell r="D71" t="str">
            <v>Usora</v>
          </cell>
        </row>
        <row r="72">
          <cell r="D72" t="str">
            <v>Vareš</v>
          </cell>
        </row>
        <row r="73">
          <cell r="D73" t="str">
            <v>Velika Kladuša</v>
          </cell>
        </row>
        <row r="74">
          <cell r="D74" t="str">
            <v>Visoko</v>
          </cell>
        </row>
        <row r="75">
          <cell r="D75" t="str">
            <v>Vitez</v>
          </cell>
        </row>
        <row r="76">
          <cell r="D76" t="str">
            <v>Vogošća</v>
          </cell>
        </row>
        <row r="77">
          <cell r="D77" t="str">
            <v>Zavidovići</v>
          </cell>
        </row>
        <row r="78">
          <cell r="D78" t="str">
            <v>Zenica</v>
          </cell>
        </row>
        <row r="79">
          <cell r="D79" t="str">
            <v>Žepče</v>
          </cell>
        </row>
        <row r="80">
          <cell r="D80" t="str">
            <v>Živinice</v>
          </cell>
        </row>
      </sheetData>
      <sheetData sheetId="1">
        <row r="12">
          <cell r="B12" t="str">
            <v>103</v>
          </cell>
        </row>
      </sheetData>
      <sheetData sheetId="2"/>
      <sheetData sheetId="3">
        <row r="4">
          <cell r="A4" t="str">
            <v>4218055990000</v>
          </cell>
          <cell r="B4" t="str">
            <v>RMK PROMET DD</v>
          </cell>
        </row>
        <row r="10">
          <cell r="A10" t="str">
            <v>Zenica</v>
          </cell>
        </row>
        <row r="13">
          <cell r="A13" t="str">
            <v>KUČUKOVIĆI 2</v>
          </cell>
        </row>
        <row r="16">
          <cell r="B16" t="str">
            <v>218055990000</v>
          </cell>
        </row>
        <row r="18">
          <cell r="B18" t="str">
            <v>Trgovina na veliko metalnom robom, instalacijskim materijalom, uređajima i opremom za vodovod i grijanje</v>
          </cell>
        </row>
        <row r="19">
          <cell r="A19" t="str">
            <v>46.74</v>
          </cell>
        </row>
        <row r="23">
          <cell r="A23" t="str">
            <v>1401021120082943</v>
          </cell>
          <cell r="B23" t="str">
            <v/>
          </cell>
        </row>
        <row r="35">
          <cell r="A35" t="str">
            <v>RASIM</v>
          </cell>
          <cell r="B35" t="str">
            <v>MULIĆ</v>
          </cell>
        </row>
        <row r="55">
          <cell r="A55" t="str">
            <v>Vanredni</v>
          </cell>
        </row>
        <row r="58">
          <cell r="A58">
            <v>44562</v>
          </cell>
          <cell r="B58">
            <v>44742</v>
          </cell>
          <cell r="D58">
            <v>44757</v>
          </cell>
        </row>
        <row r="68">
          <cell r="A68" t="str">
            <v>Beganović (Nesib) Jasmin; licenca br. CR-5311/5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F932E"/>
  </sheetPr>
  <dimension ref="A1:AIJ128"/>
  <sheetViews>
    <sheetView showGridLines="0" tabSelected="1" view="pageLayout" topLeftCell="E97" zoomScale="115" zoomScaleNormal="100" zoomScalePageLayoutView="115" workbookViewId="0">
      <selection activeCell="K51" sqref="K51:K57"/>
    </sheetView>
  </sheetViews>
  <sheetFormatPr defaultColWidth="7.5703125" defaultRowHeight="16.5"/>
  <cols>
    <col min="1" max="2" width="7.5703125" style="22" hidden="1" customWidth="1"/>
    <col min="3" max="4" width="10.42578125" style="22" hidden="1" customWidth="1"/>
    <col min="5" max="5" width="7.7109375" style="81" customWidth="1"/>
    <col min="6" max="6" width="75.5703125" style="82" customWidth="1"/>
    <col min="7" max="7" width="7.85546875" style="82" customWidth="1"/>
    <col min="8" max="9" width="7" style="82" customWidth="1"/>
    <col min="10" max="10" width="18.42578125" style="30" customWidth="1"/>
    <col min="11" max="11" width="18.42578125" style="24" customWidth="1"/>
    <col min="12" max="920" width="7.5703125" style="24"/>
    <col min="921" max="16384" width="7.5703125" style="25"/>
  </cols>
  <sheetData>
    <row r="1" spans="1:920" s="7" customFormat="1" ht="15.75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</row>
    <row r="2" spans="1:920" s="14" customFormat="1" ht="15.75" customHeight="1">
      <c r="A2" s="8"/>
      <c r="B2" s="8"/>
      <c r="C2" s="8"/>
      <c r="D2" s="8"/>
      <c r="E2" s="9" t="str">
        <f>IF([1]OsnPodaci!B4="","",[1]OsnPodaci!B4)</f>
        <v>RMK PROMET DD</v>
      </c>
      <c r="F2" s="10"/>
      <c r="G2" s="10"/>
      <c r="H2" s="10"/>
      <c r="I2" s="2"/>
      <c r="J2" s="11"/>
      <c r="K2" s="12" t="str">
        <f>IF([1]OsnPodaci!A4="","",[1]OsnPodaci!A4)</f>
        <v>4218055990000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</row>
    <row r="3" spans="1:920" s="7" customFormat="1" ht="15.75" customHeight="1">
      <c r="A3" s="1"/>
      <c r="B3" s="1"/>
      <c r="C3" s="1"/>
      <c r="D3" s="1"/>
      <c r="E3" s="2" t="s">
        <v>2</v>
      </c>
      <c r="F3" s="3"/>
      <c r="G3" s="3"/>
      <c r="H3" s="3"/>
      <c r="I3" s="15"/>
      <c r="J3" s="4"/>
      <c r="K3" s="5" t="s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</row>
    <row r="4" spans="1:920" s="14" customFormat="1" ht="15.75" customHeight="1">
      <c r="A4" s="8"/>
      <c r="B4" s="8"/>
      <c r="C4" s="8"/>
      <c r="D4" s="8"/>
      <c r="E4" s="9" t="str">
        <f>IF(OR([1]OsnPodaci!A10="",[1]OsnPodaci!A13=""),"",[1]OsnPodaci!A10 &amp; ", " &amp; [1]OsnPodaci!A13)</f>
        <v>Zenica, KUČUKOVIĆI 2</v>
      </c>
      <c r="F4" s="10"/>
      <c r="G4" s="10"/>
      <c r="H4" s="10"/>
      <c r="I4" s="10"/>
      <c r="J4" s="11"/>
      <c r="K4" s="16" t="str">
        <f>IF([1]OsnPodaci!B16="","",[1]OsnPodaci!B16)</f>
        <v>218055990000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</row>
    <row r="5" spans="1:920" s="7" customFormat="1" ht="15.75" customHeight="1">
      <c r="A5" s="1"/>
      <c r="B5" s="1"/>
      <c r="C5" s="1"/>
      <c r="D5" s="1"/>
      <c r="E5" s="2" t="s">
        <v>4</v>
      </c>
      <c r="F5" s="3"/>
      <c r="J5" s="4"/>
      <c r="K5" s="5" t="s">
        <v>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</row>
    <row r="6" spans="1:920" s="14" customFormat="1" ht="15.75" customHeight="1">
      <c r="A6" s="8"/>
      <c r="B6" s="8"/>
      <c r="C6" s="8"/>
      <c r="D6" s="8"/>
      <c r="E6" s="15" t="str">
        <f>IF([1]OsnPodaci!A19="","",[1]OsnPodaci!A19)</f>
        <v>46.74</v>
      </c>
      <c r="F6" s="17"/>
      <c r="J6" s="11"/>
      <c r="K6" s="18" t="str">
        <f>IF([1]OsnPodaci!B23="","",[1]OsnPodaci!B23)</f>
        <v/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</row>
    <row r="7" spans="1:920" s="14" customFormat="1" ht="15.75" customHeight="1">
      <c r="A7" s="8"/>
      <c r="B7" s="8"/>
      <c r="C7" s="8"/>
      <c r="D7" s="8"/>
      <c r="E7" s="2" t="s">
        <v>6</v>
      </c>
      <c r="F7" s="17"/>
      <c r="J7" s="11"/>
      <c r="K7" s="5" t="s">
        <v>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</row>
    <row r="8" spans="1:920" s="14" customFormat="1" ht="15.75" customHeight="1">
      <c r="A8" s="8"/>
      <c r="B8" s="8"/>
      <c r="C8" s="8"/>
      <c r="D8" s="8"/>
      <c r="E8" s="19" t="str">
        <f>IF([1]OsnPodaci!B18="","",[1]OsnPodaci!B18)</f>
        <v>Trgovina na veliko metalnom robom, instalacijskim materijalom, uređajima i opremom za vodovod i grijanje</v>
      </c>
      <c r="F8" s="19"/>
      <c r="G8" s="19"/>
      <c r="H8" s="20"/>
      <c r="J8" s="11"/>
      <c r="K8" s="16" t="str">
        <f>IF([1]OsnPodaci!A23="","",[1]OsnPodaci!A23)</f>
        <v>1401021120082943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</row>
    <row r="9" spans="1:920" s="14" customFormat="1" ht="15.75" customHeight="1">
      <c r="A9" s="8"/>
      <c r="B9" s="8"/>
      <c r="C9" s="8"/>
      <c r="D9" s="8"/>
      <c r="E9" s="19"/>
      <c r="F9" s="19"/>
      <c r="G9" s="19"/>
      <c r="H9" s="20"/>
      <c r="J9" s="11"/>
      <c r="K9" s="5" t="s">
        <v>8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</row>
    <row r="10" spans="1:920" s="14" customFormat="1" ht="15" customHeight="1">
      <c r="A10" s="8"/>
      <c r="B10" s="8"/>
      <c r="C10" s="8"/>
      <c r="D10" s="8"/>
      <c r="E10" s="21"/>
      <c r="F10" s="21"/>
      <c r="J10" s="11"/>
      <c r="K10" s="16" t="str">
        <f>IF('[1]#UNOS'!B12="","",'[1]#UNOS'!B12)</f>
        <v>103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</row>
    <row r="11" spans="1:920" ht="14.25" customHeight="1">
      <c r="E11" s="23" t="s">
        <v>9</v>
      </c>
      <c r="F11" s="23"/>
      <c r="G11" s="23"/>
      <c r="H11" s="23"/>
      <c r="I11" s="23"/>
      <c r="J11" s="23"/>
      <c r="K11" s="23"/>
    </row>
    <row r="12" spans="1:920" ht="14.25" customHeight="1">
      <c r="E12" s="23" t="s">
        <v>10</v>
      </c>
      <c r="F12" s="23"/>
      <c r="G12" s="23"/>
      <c r="H12" s="23"/>
      <c r="I12" s="23"/>
      <c r="J12" s="23"/>
      <c r="K12" s="23"/>
    </row>
    <row r="13" spans="1:920" ht="14.25" customHeight="1">
      <c r="E13" s="26" t="s">
        <v>11</v>
      </c>
      <c r="F13" s="26"/>
      <c r="G13" s="26"/>
      <c r="H13" s="26"/>
      <c r="I13" s="26"/>
      <c r="J13" s="26"/>
      <c r="K13" s="26"/>
    </row>
    <row r="14" spans="1:920" ht="15" customHeight="1">
      <c r="E14" s="27" t="str">
        <f>IF(OR([1]OsnPodaci!A58="",[1]OsnPodaci!B58=""),"Unijeti interval izvještavanja.","za period od "&amp;TEXT([1]OsnPodaci!A58,"dd.mm.yyyy.")&amp;" do "&amp;TEXT([1]OsnPodaci!B58,"dd.mm.yyyy.")&amp;" godine")</f>
        <v>za period od 01.01.2022. do 30.06.2022. godine</v>
      </c>
      <c r="F14" s="27"/>
      <c r="G14" s="27"/>
      <c r="H14" s="27"/>
      <c r="I14" s="27"/>
      <c r="J14" s="27"/>
      <c r="K14" s="27"/>
    </row>
    <row r="15" spans="1:920" ht="13.5" customHeight="1">
      <c r="E15" s="28" t="str">
        <f>IF(ISERROR(FIND("tvaranje",[1]OsnPodaci!A55,1)&gt;0),"",[1]OsnPodaci!A55)&amp;IF(ISERROR(FIND("promjene",[1]OsnPodaci!A55,1)&gt;0),"",[1]OsnPodaci!A55)</f>
        <v/>
      </c>
      <c r="F15" s="29"/>
      <c r="G15" s="29"/>
      <c r="H15" s="29"/>
      <c r="I15" s="29"/>
      <c r="K15" s="31" t="s">
        <v>12</v>
      </c>
    </row>
    <row r="16" spans="1:920" ht="30.75" customHeight="1">
      <c r="E16" s="32" t="s">
        <v>13</v>
      </c>
      <c r="F16" s="33" t="s">
        <v>14</v>
      </c>
      <c r="G16" s="33" t="s">
        <v>15</v>
      </c>
      <c r="H16" s="34" t="s">
        <v>16</v>
      </c>
      <c r="I16" s="34" t="s">
        <v>17</v>
      </c>
      <c r="J16" s="34" t="str">
        <f>"Od "&amp;TEXT([1]OsnPodaci!A58,"dd.mm.")&amp;" do "&amp;TEXT([1]OsnPodaci!B58,"dd.mm.")&amp;" tekuće godine"</f>
        <v>Od 01.01. do 30.06. tekuće godine</v>
      </c>
      <c r="K16" s="34" t="s">
        <v>18</v>
      </c>
    </row>
    <row r="17" spans="1:920" s="40" customFormat="1" ht="12.75" customHeight="1">
      <c r="A17" s="35"/>
      <c r="B17" s="35"/>
      <c r="C17" s="35"/>
      <c r="D17" s="35"/>
      <c r="E17" s="36">
        <v>1</v>
      </c>
      <c r="F17" s="37">
        <v>2</v>
      </c>
      <c r="G17" s="37">
        <v>3</v>
      </c>
      <c r="H17" s="37">
        <v>4</v>
      </c>
      <c r="I17" s="38">
        <v>5</v>
      </c>
      <c r="J17" s="38">
        <v>6</v>
      </c>
      <c r="K17" s="38">
        <v>7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</row>
    <row r="18" spans="1:920" s="24" customFormat="1" ht="12.75" customHeight="1">
      <c r="A18" s="22"/>
      <c r="B18" s="22"/>
      <c r="C18" s="22"/>
      <c r="D18" s="22"/>
      <c r="E18" s="41"/>
      <c r="F18" s="42"/>
      <c r="G18" s="43"/>
      <c r="H18" s="44"/>
      <c r="I18" s="45"/>
      <c r="J18" s="46"/>
      <c r="K18" s="46"/>
    </row>
    <row r="19" spans="1:920" s="24" customFormat="1" ht="12.75" customHeight="1">
      <c r="A19" s="22"/>
      <c r="B19" s="22"/>
      <c r="C19" s="22"/>
      <c r="D19" s="22"/>
      <c r="E19" s="47" t="s">
        <v>19</v>
      </c>
      <c r="F19" s="42" t="s">
        <v>20</v>
      </c>
      <c r="G19" s="43"/>
      <c r="H19" s="48"/>
      <c r="I19" s="45"/>
      <c r="J19" s="46"/>
      <c r="K19" s="46"/>
    </row>
    <row r="20" spans="1:920" s="24" customFormat="1" ht="12.75" customHeight="1">
      <c r="A20" s="22">
        <v>0.01</v>
      </c>
      <c r="B20" s="22">
        <v>0.83</v>
      </c>
      <c r="C20" s="22">
        <f>IF(LEN(J20)=0,"",1+ABS((J20*A20)/LEN(J20))+A20)</f>
        <v>37.966000000000001</v>
      </c>
      <c r="D20" s="22">
        <f>IF(LEN(K20)=0,"",1+ABS((K20*B20)/LEN(K20))+B20)</f>
        <v>6486.4539999999997</v>
      </c>
      <c r="E20" s="41" t="s">
        <v>21</v>
      </c>
      <c r="F20" s="49" t="s">
        <v>22</v>
      </c>
      <c r="G20" s="50"/>
      <c r="H20" s="48" t="s">
        <v>23</v>
      </c>
      <c r="I20" s="45">
        <v>501</v>
      </c>
      <c r="J20" s="51">
        <v>18478</v>
      </c>
      <c r="K20" s="51">
        <v>39064</v>
      </c>
    </row>
    <row r="21" spans="1:920" s="24" customFormat="1" ht="12.75" customHeight="1">
      <c r="A21" s="22"/>
      <c r="B21" s="22"/>
      <c r="C21" s="22" t="str">
        <f t="shared" ref="C21:D33" si="0">IF(LEN(J21)=0,"",1+ABS((J21*A21)/LEN(J21))+A21)</f>
        <v/>
      </c>
      <c r="D21" s="22" t="str">
        <f t="shared" si="0"/>
        <v/>
      </c>
      <c r="E21" s="41" t="s">
        <v>24</v>
      </c>
      <c r="F21" s="49" t="s">
        <v>25</v>
      </c>
      <c r="G21" s="43"/>
      <c r="H21" s="48"/>
      <c r="I21" s="45"/>
      <c r="J21" s="46"/>
      <c r="K21" s="46"/>
    </row>
    <row r="22" spans="1:920" s="24" customFormat="1" ht="12.75" customHeight="1">
      <c r="A22" s="22">
        <v>0.02</v>
      </c>
      <c r="B22" s="22">
        <v>0.84</v>
      </c>
      <c r="C22" s="22">
        <f t="shared" si="0"/>
        <v>59.32800000000001</v>
      </c>
      <c r="D22" s="22">
        <f t="shared" si="0"/>
        <v>2955.7840000000001</v>
      </c>
      <c r="E22" s="41" t="s">
        <v>26</v>
      </c>
      <c r="F22" s="52" t="s">
        <v>27</v>
      </c>
      <c r="G22" s="50"/>
      <c r="H22" s="48" t="s">
        <v>28</v>
      </c>
      <c r="I22" s="45">
        <v>502</v>
      </c>
      <c r="J22" s="51">
        <v>14577</v>
      </c>
      <c r="K22" s="51">
        <v>17583</v>
      </c>
    </row>
    <row r="23" spans="1:920" s="24" customFormat="1" ht="12.75" customHeight="1">
      <c r="A23" s="22">
        <v>0.03</v>
      </c>
      <c r="B23" s="22">
        <v>0.85</v>
      </c>
      <c r="C23" s="22" t="str">
        <f t="shared" si="0"/>
        <v/>
      </c>
      <c r="D23" s="22" t="str">
        <f t="shared" si="0"/>
        <v/>
      </c>
      <c r="E23" s="41" t="s">
        <v>29</v>
      </c>
      <c r="F23" s="52" t="s">
        <v>30</v>
      </c>
      <c r="G23" s="50"/>
      <c r="H23" s="48" t="s">
        <v>23</v>
      </c>
      <c r="I23" s="45">
        <v>503</v>
      </c>
      <c r="J23" s="51"/>
      <c r="K23" s="51"/>
    </row>
    <row r="24" spans="1:920" s="24" customFormat="1" ht="12.75" customHeight="1">
      <c r="A24" s="22">
        <v>0.04</v>
      </c>
      <c r="B24" s="22">
        <v>0.86</v>
      </c>
      <c r="C24" s="22" t="str">
        <f t="shared" si="0"/>
        <v/>
      </c>
      <c r="D24" s="22" t="str">
        <f t="shared" si="0"/>
        <v/>
      </c>
      <c r="E24" s="41" t="s">
        <v>31</v>
      </c>
      <c r="F24" s="52" t="s">
        <v>32</v>
      </c>
      <c r="G24" s="50"/>
      <c r="H24" s="48" t="s">
        <v>23</v>
      </c>
      <c r="I24" s="45">
        <v>504</v>
      </c>
      <c r="J24" s="51"/>
      <c r="K24" s="51"/>
    </row>
    <row r="25" spans="1:920" s="24" customFormat="1" ht="12.75" customHeight="1">
      <c r="A25" s="22">
        <v>0.05</v>
      </c>
      <c r="B25" s="22">
        <v>0.87</v>
      </c>
      <c r="C25" s="22" t="str">
        <f t="shared" si="0"/>
        <v/>
      </c>
      <c r="D25" s="22">
        <f t="shared" si="0"/>
        <v>77.125</v>
      </c>
      <c r="E25" s="41" t="s">
        <v>33</v>
      </c>
      <c r="F25" s="52" t="s">
        <v>34</v>
      </c>
      <c r="G25" s="50"/>
      <c r="H25" s="48" t="s">
        <v>23</v>
      </c>
      <c r="I25" s="45">
        <v>505</v>
      </c>
      <c r="J25" s="51"/>
      <c r="K25" s="51">
        <v>-346</v>
      </c>
    </row>
    <row r="26" spans="1:920" s="24" customFormat="1" ht="12.75" customHeight="1">
      <c r="A26" s="22">
        <v>0.06</v>
      </c>
      <c r="B26" s="22">
        <v>0.88</v>
      </c>
      <c r="C26" s="22" t="str">
        <f t="shared" si="0"/>
        <v/>
      </c>
      <c r="D26" s="22" t="str">
        <f t="shared" si="0"/>
        <v/>
      </c>
      <c r="E26" s="41" t="s">
        <v>35</v>
      </c>
      <c r="F26" s="52" t="s">
        <v>36</v>
      </c>
      <c r="G26" s="50"/>
      <c r="H26" s="48" t="s">
        <v>23</v>
      </c>
      <c r="I26" s="45">
        <v>506</v>
      </c>
      <c r="J26" s="51"/>
      <c r="K26" s="51"/>
    </row>
    <row r="27" spans="1:920" s="24" customFormat="1" ht="12.75" customHeight="1">
      <c r="A27" s="22">
        <v>7.0000000000000007E-2</v>
      </c>
      <c r="B27" s="22">
        <v>0.89</v>
      </c>
      <c r="C27" s="22" t="str">
        <f t="shared" si="0"/>
        <v/>
      </c>
      <c r="D27" s="22" t="str">
        <f t="shared" si="0"/>
        <v/>
      </c>
      <c r="E27" s="41" t="s">
        <v>37</v>
      </c>
      <c r="F27" s="52" t="s">
        <v>38</v>
      </c>
      <c r="G27" s="50"/>
      <c r="H27" s="48" t="s">
        <v>28</v>
      </c>
      <c r="I27" s="45">
        <v>507</v>
      </c>
      <c r="J27" s="51"/>
      <c r="K27" s="51"/>
    </row>
    <row r="28" spans="1:920" s="24" customFormat="1" ht="12.75" customHeight="1">
      <c r="A28" s="22">
        <v>0.08</v>
      </c>
      <c r="B28" s="22">
        <v>0.9</v>
      </c>
      <c r="C28" s="22"/>
      <c r="D28" s="22"/>
      <c r="E28" s="41" t="s">
        <v>39</v>
      </c>
      <c r="F28" s="52" t="s">
        <v>40</v>
      </c>
      <c r="G28" s="50"/>
      <c r="H28" s="45" t="s">
        <v>28</v>
      </c>
      <c r="I28" s="45">
        <v>508</v>
      </c>
      <c r="J28" s="51"/>
      <c r="K28" s="51"/>
    </row>
    <row r="29" spans="1:920" s="24" customFormat="1" ht="12.75" customHeight="1">
      <c r="A29" s="22">
        <v>0.09</v>
      </c>
      <c r="B29" s="22">
        <v>0.91</v>
      </c>
      <c r="C29" s="22"/>
      <c r="D29" s="22"/>
      <c r="E29" s="41" t="s">
        <v>41</v>
      </c>
      <c r="F29" s="52" t="s">
        <v>42</v>
      </c>
      <c r="G29" s="50"/>
      <c r="H29" s="45" t="s">
        <v>28</v>
      </c>
      <c r="I29" s="45">
        <v>509</v>
      </c>
      <c r="J29" s="51"/>
      <c r="K29" s="51"/>
    </row>
    <row r="30" spans="1:920" s="24" customFormat="1" ht="12.75" customHeight="1">
      <c r="A30" s="22">
        <v>0.1</v>
      </c>
      <c r="B30" s="22">
        <v>0.92</v>
      </c>
      <c r="C30" s="22" t="str">
        <f t="shared" si="0"/>
        <v/>
      </c>
      <c r="D30" s="22" t="str">
        <f t="shared" si="0"/>
        <v/>
      </c>
      <c r="E30" s="41" t="s">
        <v>43</v>
      </c>
      <c r="F30" s="52" t="s">
        <v>44</v>
      </c>
      <c r="G30" s="50"/>
      <c r="H30" s="45" t="s">
        <v>23</v>
      </c>
      <c r="I30" s="45">
        <v>510</v>
      </c>
      <c r="J30" s="51"/>
      <c r="K30" s="51"/>
    </row>
    <row r="31" spans="1:920" s="24" customFormat="1" ht="12.75" customHeight="1">
      <c r="A31" s="22">
        <v>0.11</v>
      </c>
      <c r="B31" s="22">
        <v>0.93</v>
      </c>
      <c r="C31" s="22" t="str">
        <f t="shared" si="0"/>
        <v/>
      </c>
      <c r="D31" s="22" t="str">
        <f t="shared" si="0"/>
        <v/>
      </c>
      <c r="E31" s="41" t="s">
        <v>45</v>
      </c>
      <c r="F31" s="52" t="s">
        <v>46</v>
      </c>
      <c r="G31" s="50"/>
      <c r="H31" s="45" t="s">
        <v>23</v>
      </c>
      <c r="I31" s="45">
        <v>511</v>
      </c>
      <c r="J31" s="51"/>
      <c r="K31" s="51"/>
    </row>
    <row r="32" spans="1:920" s="24" customFormat="1" ht="12.75" customHeight="1">
      <c r="A32" s="22">
        <v>0.12</v>
      </c>
      <c r="B32" s="22">
        <v>0.94</v>
      </c>
      <c r="C32" s="22" t="str">
        <f t="shared" si="0"/>
        <v/>
      </c>
      <c r="D32" s="22" t="str">
        <f t="shared" si="0"/>
        <v/>
      </c>
      <c r="E32" s="41" t="s">
        <v>47</v>
      </c>
      <c r="F32" s="52" t="s">
        <v>48</v>
      </c>
      <c r="G32" s="50"/>
      <c r="H32" s="45" t="s">
        <v>23</v>
      </c>
      <c r="I32" s="45">
        <v>512</v>
      </c>
      <c r="J32" s="51"/>
      <c r="K32" s="51"/>
    </row>
    <row r="33" spans="1:920" s="24" customFormat="1" ht="29.25" customHeight="1">
      <c r="A33" s="22">
        <v>0.13</v>
      </c>
      <c r="B33" s="22">
        <v>0.95</v>
      </c>
      <c r="C33" s="22" t="str">
        <f t="shared" si="0"/>
        <v/>
      </c>
      <c r="D33" s="22" t="str">
        <f t="shared" si="0"/>
        <v/>
      </c>
      <c r="E33" s="41" t="s">
        <v>49</v>
      </c>
      <c r="F33" s="52" t="s">
        <v>50</v>
      </c>
      <c r="G33" s="50"/>
      <c r="H33" s="45" t="s">
        <v>23</v>
      </c>
      <c r="I33" s="45">
        <v>513</v>
      </c>
      <c r="J33" s="51"/>
      <c r="K33" s="51"/>
    </row>
    <row r="34" spans="1:920" s="61" customFormat="1" ht="7.5" customHeight="1">
      <c r="A34" s="53"/>
      <c r="B34" s="53"/>
      <c r="C34" s="53"/>
      <c r="D34" s="53"/>
      <c r="E34" s="54"/>
      <c r="F34" s="55"/>
      <c r="G34" s="55"/>
      <c r="H34" s="56"/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  <c r="SR34" s="60"/>
      <c r="SS34" s="60"/>
      <c r="ST34" s="60"/>
      <c r="SU34" s="60"/>
      <c r="SV34" s="60"/>
      <c r="SW34" s="60"/>
      <c r="SX34" s="60"/>
      <c r="SY34" s="60"/>
      <c r="SZ34" s="60"/>
      <c r="TA34" s="60"/>
      <c r="TB34" s="60"/>
      <c r="TC34" s="60"/>
      <c r="TD34" s="60"/>
      <c r="TE34" s="60"/>
      <c r="TF34" s="60"/>
      <c r="TG34" s="60"/>
      <c r="TH34" s="60"/>
      <c r="TI34" s="60"/>
      <c r="TJ34" s="60"/>
      <c r="TK34" s="60"/>
      <c r="TL34" s="60"/>
      <c r="TM34" s="60"/>
      <c r="TN34" s="60"/>
      <c r="TO34" s="60"/>
      <c r="TP34" s="60"/>
      <c r="TQ34" s="60"/>
      <c r="TR34" s="60"/>
      <c r="TS34" s="60"/>
      <c r="TT34" s="60"/>
      <c r="TU34" s="60"/>
      <c r="TV34" s="60"/>
      <c r="TW34" s="60"/>
      <c r="TX34" s="60"/>
      <c r="TY34" s="60"/>
      <c r="TZ34" s="60"/>
      <c r="UA34" s="60"/>
      <c r="UB34" s="60"/>
      <c r="UC34" s="60"/>
      <c r="UD34" s="60"/>
      <c r="UE34" s="60"/>
      <c r="UF34" s="60"/>
      <c r="UG34" s="60"/>
      <c r="UH34" s="60"/>
      <c r="UI34" s="60"/>
      <c r="UJ34" s="60"/>
      <c r="UK34" s="60"/>
      <c r="UL34" s="60"/>
      <c r="UM34" s="60"/>
      <c r="UN34" s="60"/>
      <c r="UO34" s="60"/>
      <c r="UP34" s="60"/>
      <c r="UQ34" s="60"/>
      <c r="UR34" s="60"/>
      <c r="US34" s="60"/>
      <c r="UT34" s="60"/>
      <c r="UU34" s="60"/>
      <c r="UV34" s="60"/>
      <c r="UW34" s="60"/>
      <c r="UX34" s="60"/>
      <c r="UY34" s="60"/>
      <c r="UZ34" s="60"/>
      <c r="VA34" s="60"/>
      <c r="VB34" s="60"/>
      <c r="VC34" s="60"/>
      <c r="VD34" s="60"/>
      <c r="VE34" s="60"/>
      <c r="VF34" s="60"/>
      <c r="VG34" s="60"/>
      <c r="VH34" s="60"/>
      <c r="VI34" s="60"/>
      <c r="VJ34" s="60"/>
      <c r="VK34" s="60"/>
      <c r="VL34" s="60"/>
      <c r="VM34" s="60"/>
      <c r="VN34" s="60"/>
      <c r="VO34" s="60"/>
      <c r="VP34" s="60"/>
      <c r="VQ34" s="60"/>
      <c r="VR34" s="60"/>
      <c r="VS34" s="60"/>
      <c r="VT34" s="60"/>
      <c r="VU34" s="60"/>
      <c r="VV34" s="60"/>
      <c r="VW34" s="60"/>
      <c r="VX34" s="60"/>
      <c r="VY34" s="60"/>
      <c r="VZ34" s="60"/>
      <c r="WA34" s="60"/>
      <c r="WB34" s="60"/>
      <c r="WC34" s="60"/>
      <c r="WD34" s="60"/>
      <c r="WE34" s="60"/>
      <c r="WF34" s="60"/>
      <c r="WG34" s="60"/>
      <c r="WH34" s="60"/>
      <c r="WI34" s="60"/>
      <c r="WJ34" s="60"/>
      <c r="WK34" s="60"/>
      <c r="WL34" s="60"/>
      <c r="WM34" s="60"/>
      <c r="WN34" s="60"/>
      <c r="WO34" s="60"/>
      <c r="WP34" s="60"/>
      <c r="WQ34" s="60"/>
      <c r="WR34" s="60"/>
      <c r="WS34" s="60"/>
      <c r="WT34" s="60"/>
      <c r="WU34" s="60"/>
      <c r="WV34" s="60"/>
      <c r="WW34" s="60"/>
      <c r="WX34" s="60"/>
      <c r="WY34" s="60"/>
      <c r="WZ34" s="60"/>
      <c r="XA34" s="60"/>
      <c r="XB34" s="60"/>
      <c r="XC34" s="60"/>
      <c r="XD34" s="60"/>
      <c r="XE34" s="60"/>
      <c r="XF34" s="60"/>
      <c r="XG34" s="60"/>
      <c r="XH34" s="60"/>
      <c r="XI34" s="60"/>
      <c r="XJ34" s="60"/>
      <c r="XK34" s="60"/>
      <c r="XL34" s="60"/>
      <c r="XM34" s="60"/>
      <c r="XN34" s="60"/>
      <c r="XO34" s="60"/>
      <c r="XP34" s="60"/>
      <c r="XQ34" s="60"/>
      <c r="XR34" s="60"/>
      <c r="XS34" s="60"/>
      <c r="XT34" s="60"/>
      <c r="XU34" s="60"/>
      <c r="XV34" s="60"/>
      <c r="XW34" s="60"/>
      <c r="XX34" s="60"/>
      <c r="XY34" s="60"/>
      <c r="XZ34" s="60"/>
      <c r="YA34" s="60"/>
      <c r="YB34" s="60"/>
      <c r="YC34" s="60"/>
      <c r="YD34" s="60"/>
      <c r="YE34" s="60"/>
      <c r="YF34" s="60"/>
      <c r="YG34" s="60"/>
      <c r="YH34" s="60"/>
      <c r="YI34" s="60"/>
      <c r="YJ34" s="60"/>
      <c r="YK34" s="60"/>
      <c r="YL34" s="60"/>
      <c r="YM34" s="60"/>
      <c r="YN34" s="60"/>
      <c r="YO34" s="60"/>
      <c r="YP34" s="60"/>
      <c r="YQ34" s="60"/>
      <c r="YR34" s="60"/>
      <c r="YS34" s="60"/>
      <c r="YT34" s="60"/>
      <c r="YU34" s="60"/>
      <c r="YV34" s="60"/>
      <c r="YW34" s="60"/>
      <c r="YX34" s="60"/>
      <c r="YY34" s="60"/>
      <c r="YZ34" s="60"/>
      <c r="ZA34" s="60"/>
      <c r="ZB34" s="60"/>
      <c r="ZC34" s="60"/>
      <c r="ZD34" s="60"/>
      <c r="ZE34" s="60"/>
      <c r="ZF34" s="60"/>
      <c r="ZG34" s="60"/>
      <c r="ZH34" s="60"/>
      <c r="ZI34" s="60"/>
      <c r="ZJ34" s="60"/>
      <c r="ZK34" s="60"/>
      <c r="ZL34" s="60"/>
      <c r="ZM34" s="60"/>
      <c r="ZN34" s="60"/>
      <c r="ZO34" s="60"/>
      <c r="ZP34" s="60"/>
      <c r="ZQ34" s="60"/>
      <c r="ZR34" s="60"/>
      <c r="ZS34" s="60"/>
      <c r="ZT34" s="60"/>
      <c r="ZU34" s="60"/>
      <c r="ZV34" s="60"/>
      <c r="ZW34" s="60"/>
      <c r="ZX34" s="60"/>
      <c r="ZY34" s="60"/>
      <c r="ZZ34" s="60"/>
      <c r="AAA34" s="60"/>
      <c r="AAB34" s="60"/>
      <c r="AAC34" s="60"/>
      <c r="AAD34" s="60"/>
      <c r="AAE34" s="60"/>
      <c r="AAF34" s="60"/>
      <c r="AAG34" s="60"/>
      <c r="AAH34" s="60"/>
      <c r="AAI34" s="60"/>
      <c r="AAJ34" s="60"/>
      <c r="AAK34" s="60"/>
      <c r="AAL34" s="60"/>
      <c r="AAM34" s="60"/>
      <c r="AAN34" s="60"/>
      <c r="AAO34" s="60"/>
      <c r="AAP34" s="60"/>
      <c r="AAQ34" s="60"/>
      <c r="AAR34" s="60"/>
      <c r="AAS34" s="60"/>
      <c r="AAT34" s="60"/>
      <c r="AAU34" s="60"/>
      <c r="AAV34" s="60"/>
      <c r="AAW34" s="60"/>
      <c r="AAX34" s="60"/>
      <c r="AAY34" s="60"/>
      <c r="AAZ34" s="60"/>
      <c r="ABA34" s="60"/>
      <c r="ABB34" s="60"/>
      <c r="ABC34" s="60"/>
      <c r="ABD34" s="60"/>
      <c r="ABE34" s="60"/>
      <c r="ABF34" s="60"/>
      <c r="ABG34" s="60"/>
      <c r="ABH34" s="60"/>
      <c r="ABI34" s="60"/>
      <c r="ABJ34" s="60"/>
      <c r="ABK34" s="60"/>
      <c r="ABL34" s="60"/>
      <c r="ABM34" s="60"/>
      <c r="ABN34" s="60"/>
      <c r="ABO34" s="60"/>
      <c r="ABP34" s="60"/>
      <c r="ABQ34" s="60"/>
      <c r="ABR34" s="60"/>
      <c r="ABS34" s="60"/>
      <c r="ABT34" s="60"/>
      <c r="ABU34" s="60"/>
      <c r="ABV34" s="60"/>
      <c r="ABW34" s="60"/>
      <c r="ABX34" s="60"/>
      <c r="ABY34" s="60"/>
      <c r="ABZ34" s="60"/>
      <c r="ACA34" s="60"/>
      <c r="ACB34" s="60"/>
      <c r="ACC34" s="60"/>
      <c r="ACD34" s="60"/>
      <c r="ACE34" s="60"/>
      <c r="ACF34" s="60"/>
      <c r="ACG34" s="60"/>
      <c r="ACH34" s="60"/>
      <c r="ACI34" s="60"/>
      <c r="ACJ34" s="60"/>
      <c r="ACK34" s="60"/>
      <c r="ACL34" s="60"/>
      <c r="ACM34" s="60"/>
      <c r="ACN34" s="60"/>
      <c r="ACO34" s="60"/>
      <c r="ACP34" s="60"/>
      <c r="ACQ34" s="60"/>
      <c r="ACR34" s="60"/>
      <c r="ACS34" s="60"/>
      <c r="ACT34" s="60"/>
      <c r="ACU34" s="60"/>
      <c r="ACV34" s="60"/>
      <c r="ACW34" s="60"/>
      <c r="ACX34" s="60"/>
      <c r="ACY34" s="60"/>
      <c r="ACZ34" s="60"/>
      <c r="ADA34" s="60"/>
      <c r="ADB34" s="60"/>
      <c r="ADC34" s="60"/>
      <c r="ADD34" s="60"/>
      <c r="ADE34" s="60"/>
      <c r="ADF34" s="60"/>
      <c r="ADG34" s="60"/>
      <c r="ADH34" s="60"/>
      <c r="ADI34" s="60"/>
      <c r="ADJ34" s="60"/>
      <c r="ADK34" s="60"/>
      <c r="ADL34" s="60"/>
      <c r="ADM34" s="60"/>
      <c r="ADN34" s="60"/>
      <c r="ADO34" s="60"/>
      <c r="ADP34" s="60"/>
      <c r="ADQ34" s="60"/>
      <c r="ADR34" s="60"/>
      <c r="ADS34" s="60"/>
      <c r="ADT34" s="60"/>
      <c r="ADU34" s="60"/>
      <c r="ADV34" s="60"/>
      <c r="ADW34" s="60"/>
      <c r="ADX34" s="60"/>
      <c r="ADY34" s="60"/>
      <c r="ADZ34" s="60"/>
      <c r="AEA34" s="60"/>
      <c r="AEB34" s="60"/>
      <c r="AEC34" s="60"/>
      <c r="AED34" s="60"/>
      <c r="AEE34" s="60"/>
      <c r="AEF34" s="60"/>
      <c r="AEG34" s="60"/>
      <c r="AEH34" s="60"/>
      <c r="AEI34" s="60"/>
      <c r="AEJ34" s="60"/>
      <c r="AEK34" s="60"/>
      <c r="AEL34" s="60"/>
      <c r="AEM34" s="60"/>
      <c r="AEN34" s="60"/>
      <c r="AEO34" s="60"/>
      <c r="AEP34" s="60"/>
      <c r="AEQ34" s="60"/>
      <c r="AER34" s="60"/>
      <c r="AES34" s="60"/>
      <c r="AET34" s="60"/>
      <c r="AEU34" s="60"/>
      <c r="AEV34" s="60"/>
      <c r="AEW34" s="60"/>
      <c r="AEX34" s="60"/>
      <c r="AEY34" s="60"/>
      <c r="AEZ34" s="60"/>
      <c r="AFA34" s="60"/>
      <c r="AFB34" s="60"/>
      <c r="AFC34" s="60"/>
      <c r="AFD34" s="60"/>
      <c r="AFE34" s="60"/>
      <c r="AFF34" s="60"/>
      <c r="AFG34" s="60"/>
      <c r="AFH34" s="60"/>
      <c r="AFI34" s="60"/>
      <c r="AFJ34" s="60"/>
      <c r="AFK34" s="60"/>
      <c r="AFL34" s="60"/>
      <c r="AFM34" s="60"/>
      <c r="AFN34" s="60"/>
      <c r="AFO34" s="60"/>
      <c r="AFP34" s="60"/>
      <c r="AFQ34" s="60"/>
      <c r="AFR34" s="60"/>
      <c r="AFS34" s="60"/>
      <c r="AFT34" s="60"/>
      <c r="AFU34" s="60"/>
      <c r="AFV34" s="60"/>
      <c r="AFW34" s="60"/>
      <c r="AFX34" s="60"/>
      <c r="AFY34" s="60"/>
      <c r="AFZ34" s="60"/>
      <c r="AGA34" s="60"/>
      <c r="AGB34" s="60"/>
      <c r="AGC34" s="60"/>
      <c r="AGD34" s="60"/>
      <c r="AGE34" s="60"/>
      <c r="AGF34" s="60"/>
      <c r="AGG34" s="60"/>
      <c r="AGH34" s="60"/>
      <c r="AGI34" s="60"/>
      <c r="AGJ34" s="60"/>
      <c r="AGK34" s="60"/>
      <c r="AGL34" s="60"/>
      <c r="AGM34" s="60"/>
      <c r="AGN34" s="60"/>
      <c r="AGO34" s="60"/>
      <c r="AGP34" s="60"/>
      <c r="AGQ34" s="60"/>
      <c r="AGR34" s="60"/>
      <c r="AGS34" s="60"/>
      <c r="AGT34" s="60"/>
      <c r="AGU34" s="60"/>
      <c r="AGV34" s="60"/>
      <c r="AGW34" s="60"/>
      <c r="AGX34" s="60"/>
      <c r="AGY34" s="60"/>
      <c r="AGZ34" s="60"/>
      <c r="AHA34" s="60"/>
      <c r="AHB34" s="60"/>
      <c r="AHC34" s="60"/>
      <c r="AHD34" s="60"/>
      <c r="AHE34" s="60"/>
      <c r="AHF34" s="60"/>
      <c r="AHG34" s="60"/>
      <c r="AHH34" s="60"/>
      <c r="AHI34" s="60"/>
      <c r="AHJ34" s="60"/>
      <c r="AHK34" s="60"/>
      <c r="AHL34" s="60"/>
      <c r="AHM34" s="60"/>
      <c r="AHN34" s="60"/>
      <c r="AHO34" s="60"/>
      <c r="AHP34" s="60"/>
      <c r="AHQ34" s="60"/>
      <c r="AHR34" s="60"/>
      <c r="AHS34" s="60"/>
      <c r="AHT34" s="60"/>
      <c r="AHU34" s="60"/>
      <c r="AHV34" s="60"/>
      <c r="AHW34" s="60"/>
      <c r="AHX34" s="60"/>
      <c r="AHY34" s="60"/>
      <c r="AHZ34" s="60"/>
      <c r="AIA34" s="60"/>
      <c r="AIB34" s="60"/>
      <c r="AIC34" s="60"/>
      <c r="AID34" s="60"/>
      <c r="AIE34" s="60"/>
      <c r="AIF34" s="60"/>
      <c r="AIG34" s="60"/>
      <c r="AIH34" s="60"/>
      <c r="AII34" s="60"/>
      <c r="AIJ34" s="60"/>
    </row>
    <row r="35" spans="1:920" s="7" customFormat="1" ht="21.75" customHeight="1">
      <c r="A35" s="1"/>
      <c r="B35" s="1"/>
      <c r="C35" s="1"/>
      <c r="D35" s="1"/>
      <c r="E35" s="62" t="str">
        <f>IF(C119&amp;D119="","Obrazac prazan - unesite cifru na barem jednu poziciju.","Kontrolni broj: "&amp;MID(K35,2,LEN(K35)-2))</f>
        <v>Kontrolni broj: 1784151295</v>
      </c>
      <c r="F35" s="3"/>
      <c r="G35" s="63" t="s">
        <v>51</v>
      </c>
      <c r="H35" s="63"/>
      <c r="I35" s="3"/>
      <c r="J35" s="4"/>
      <c r="K35" s="64" t="str">
        <f>"*"&amp;'[1]#Konverter'!AD9&amp;C119&amp;D119&amp;"*"</f>
        <v>*1784151295*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</row>
    <row r="36" spans="1:920" ht="30.75" customHeight="1">
      <c r="E36" s="32" t="s">
        <v>13</v>
      </c>
      <c r="F36" s="33" t="s">
        <v>14</v>
      </c>
      <c r="G36" s="33" t="s">
        <v>15</v>
      </c>
      <c r="H36" s="34" t="s">
        <v>16</v>
      </c>
      <c r="I36" s="34" t="s">
        <v>17</v>
      </c>
      <c r="J36" s="34" t="str">
        <f>"Od "&amp;TEXT([1]OsnPodaci!A58,"dd.mm.")&amp;" do "&amp;TEXT([1]OsnPodaci!B58,"dd.mm.")&amp;" tekuće godine"</f>
        <v>Od 01.01. do 30.06. tekuće godine</v>
      </c>
      <c r="K36" s="34" t="s">
        <v>18</v>
      </c>
    </row>
    <row r="37" spans="1:920" s="40" customFormat="1" ht="12.75" customHeight="1">
      <c r="A37" s="35"/>
      <c r="B37" s="35"/>
      <c r="C37" s="35"/>
      <c r="D37" s="35"/>
      <c r="E37" s="36">
        <v>1</v>
      </c>
      <c r="F37" s="37">
        <v>2</v>
      </c>
      <c r="G37" s="37">
        <v>3</v>
      </c>
      <c r="H37" s="37">
        <v>4</v>
      </c>
      <c r="I37" s="38">
        <v>5</v>
      </c>
      <c r="J37" s="38">
        <v>6</v>
      </c>
      <c r="K37" s="38">
        <v>7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</row>
    <row r="38" spans="1:920" ht="29.25" customHeight="1">
      <c r="A38" s="22">
        <v>0.14000000000000001</v>
      </c>
      <c r="B38" s="22">
        <v>0.96</v>
      </c>
      <c r="C38" s="22" t="str">
        <f>IF(LEN(J38)=0,"",1+ABS((J38*A38)/LEN(J38))+A38)</f>
        <v/>
      </c>
      <c r="D38" s="22" t="str">
        <f>IF(LEN(K38)=0,"",1+ABS((K38*B38)/LEN(K38))+B38)</f>
        <v/>
      </c>
      <c r="E38" s="41" t="s">
        <v>52</v>
      </c>
      <c r="F38" s="52" t="s">
        <v>53</v>
      </c>
      <c r="G38" s="50"/>
      <c r="H38" s="45" t="s">
        <v>23</v>
      </c>
      <c r="I38" s="45">
        <v>514</v>
      </c>
      <c r="J38" s="51"/>
      <c r="K38" s="51"/>
    </row>
    <row r="39" spans="1:920" ht="12.75" customHeight="1">
      <c r="A39" s="22">
        <v>0.15</v>
      </c>
      <c r="B39" s="22">
        <v>0.97</v>
      </c>
      <c r="C39" s="22" t="str">
        <f>IF(LEN(J39)=0,"",1+ABS((J39*A39)/LEN(J39))+A39)</f>
        <v/>
      </c>
      <c r="D39" s="22" t="str">
        <f>IF(LEN(K39)=0,"",1+ABS((K39*B39)/LEN(K39))+B39)</f>
        <v/>
      </c>
      <c r="E39" s="41" t="s">
        <v>54</v>
      </c>
      <c r="F39" s="65" t="s">
        <v>55</v>
      </c>
      <c r="G39" s="66"/>
      <c r="H39" s="45" t="s">
        <v>23</v>
      </c>
      <c r="I39" s="45">
        <v>515</v>
      </c>
      <c r="J39" s="51"/>
      <c r="K39" s="67"/>
    </row>
    <row r="40" spans="1:920" ht="12.75" customHeight="1">
      <c r="A40" s="22">
        <v>0.16</v>
      </c>
      <c r="B40" s="22">
        <v>0.98</v>
      </c>
      <c r="C40" s="22" t="str">
        <f t="shared" ref="C40:D62" si="1">IF(LEN(J40)=0,"",1+ABS((J40*A40)/LEN(J40))+A40)</f>
        <v/>
      </c>
      <c r="D40" s="22" t="str">
        <f t="shared" si="1"/>
        <v/>
      </c>
      <c r="E40" s="41" t="s">
        <v>56</v>
      </c>
      <c r="F40" s="65" t="s">
        <v>57</v>
      </c>
      <c r="G40" s="66"/>
      <c r="H40" s="45" t="s">
        <v>23</v>
      </c>
      <c r="I40" s="45">
        <v>516</v>
      </c>
      <c r="J40" s="51"/>
      <c r="K40" s="67"/>
    </row>
    <row r="41" spans="1:920" s="24" customFormat="1" ht="29.25" customHeight="1">
      <c r="A41" s="22">
        <v>0.17</v>
      </c>
      <c r="B41" s="22">
        <v>0.99</v>
      </c>
      <c r="C41" s="22" t="str">
        <f t="shared" si="1"/>
        <v/>
      </c>
      <c r="D41" s="22" t="str">
        <f t="shared" si="1"/>
        <v/>
      </c>
      <c r="E41" s="68" t="s">
        <v>58</v>
      </c>
      <c r="F41" s="69" t="s">
        <v>59</v>
      </c>
      <c r="G41" s="70"/>
      <c r="H41" s="71" t="s">
        <v>23</v>
      </c>
      <c r="I41" s="45">
        <v>517</v>
      </c>
      <c r="J41" s="72"/>
      <c r="K41" s="72"/>
    </row>
    <row r="42" spans="1:920" s="24" customFormat="1" ht="12.75" customHeight="1">
      <c r="A42" s="22">
        <v>0.18</v>
      </c>
      <c r="B42" s="22">
        <v>1.01</v>
      </c>
      <c r="C42" s="22" t="str">
        <f t="shared" si="1"/>
        <v/>
      </c>
      <c r="D42" s="22" t="str">
        <f t="shared" si="1"/>
        <v/>
      </c>
      <c r="E42" s="68" t="s">
        <v>60</v>
      </c>
      <c r="F42" s="69" t="s">
        <v>61</v>
      </c>
      <c r="G42" s="70"/>
      <c r="H42" s="71" t="s">
        <v>23</v>
      </c>
      <c r="I42" s="45">
        <v>518</v>
      </c>
      <c r="J42" s="72"/>
      <c r="K42" s="72"/>
    </row>
    <row r="43" spans="1:920" s="24" customFormat="1" ht="12.75" customHeight="1">
      <c r="A43" s="22">
        <v>0.19</v>
      </c>
      <c r="B43" s="22">
        <v>1.02</v>
      </c>
      <c r="C43" s="22" t="str">
        <f t="shared" si="1"/>
        <v/>
      </c>
      <c r="D43" s="22" t="str">
        <f t="shared" si="1"/>
        <v/>
      </c>
      <c r="E43" s="68" t="s">
        <v>62</v>
      </c>
      <c r="F43" s="69" t="s">
        <v>63</v>
      </c>
      <c r="G43" s="70"/>
      <c r="H43" s="71" t="s">
        <v>64</v>
      </c>
      <c r="I43" s="45">
        <v>519</v>
      </c>
      <c r="J43" s="72"/>
      <c r="K43" s="72"/>
    </row>
    <row r="44" spans="1:920" s="24" customFormat="1" ht="12.75" customHeight="1">
      <c r="A44" s="22">
        <v>0.2</v>
      </c>
      <c r="B44" s="22">
        <v>1.03</v>
      </c>
      <c r="C44" s="22" t="str">
        <f t="shared" si="1"/>
        <v/>
      </c>
      <c r="D44" s="22" t="str">
        <f t="shared" si="1"/>
        <v/>
      </c>
      <c r="E44" s="68" t="s">
        <v>65</v>
      </c>
      <c r="F44" s="69" t="s">
        <v>66</v>
      </c>
      <c r="G44" s="70"/>
      <c r="H44" s="71" t="s">
        <v>23</v>
      </c>
      <c r="I44" s="45">
        <v>520</v>
      </c>
      <c r="J44" s="72"/>
      <c r="K44" s="72"/>
    </row>
    <row r="45" spans="1:920" s="24" customFormat="1" ht="12.75" customHeight="1">
      <c r="A45" s="22">
        <v>0.21</v>
      </c>
      <c r="B45" s="22">
        <v>1.04</v>
      </c>
      <c r="C45" s="22" t="str">
        <f t="shared" si="1"/>
        <v/>
      </c>
      <c r="D45" s="22" t="str">
        <f t="shared" si="1"/>
        <v/>
      </c>
      <c r="E45" s="68" t="s">
        <v>67</v>
      </c>
      <c r="F45" s="69" t="s">
        <v>68</v>
      </c>
      <c r="G45" s="70"/>
      <c r="H45" s="71" t="s">
        <v>23</v>
      </c>
      <c r="I45" s="45">
        <v>521</v>
      </c>
      <c r="J45" s="72"/>
      <c r="K45" s="72"/>
    </row>
    <row r="46" spans="1:920" s="24" customFormat="1" ht="12.75" customHeight="1">
      <c r="A46" s="22">
        <v>0.22</v>
      </c>
      <c r="B46" s="22">
        <v>1.05</v>
      </c>
      <c r="C46" s="22" t="str">
        <f t="shared" si="1"/>
        <v/>
      </c>
      <c r="D46" s="22" t="str">
        <f t="shared" si="1"/>
        <v/>
      </c>
      <c r="E46" s="68" t="s">
        <v>69</v>
      </c>
      <c r="F46" s="69" t="s">
        <v>70</v>
      </c>
      <c r="G46" s="70"/>
      <c r="H46" s="71" t="s">
        <v>28</v>
      </c>
      <c r="I46" s="45">
        <v>522</v>
      </c>
      <c r="J46" s="72"/>
      <c r="K46" s="72"/>
    </row>
    <row r="47" spans="1:920" s="24" customFormat="1" ht="12.75" customHeight="1">
      <c r="A47" s="22">
        <v>0.23</v>
      </c>
      <c r="B47" s="22">
        <v>1.06</v>
      </c>
      <c r="C47" s="22" t="str">
        <f t="shared" si="1"/>
        <v/>
      </c>
      <c r="D47" s="22" t="str">
        <f t="shared" si="1"/>
        <v/>
      </c>
      <c r="E47" s="68" t="s">
        <v>71</v>
      </c>
      <c r="F47" s="69" t="s">
        <v>72</v>
      </c>
      <c r="G47" s="70"/>
      <c r="H47" s="71" t="s">
        <v>64</v>
      </c>
      <c r="I47" s="45">
        <v>523</v>
      </c>
      <c r="J47" s="72"/>
      <c r="K47" s="72"/>
    </row>
    <row r="48" spans="1:920" s="24" customFormat="1" ht="12.75" customHeight="1">
      <c r="A48" s="22">
        <v>0.24</v>
      </c>
      <c r="B48" s="22">
        <v>1.07</v>
      </c>
      <c r="C48" s="22" t="str">
        <f t="shared" si="1"/>
        <v/>
      </c>
      <c r="D48" s="22" t="str">
        <f t="shared" si="1"/>
        <v/>
      </c>
      <c r="E48" s="68" t="s">
        <v>73</v>
      </c>
      <c r="F48" s="69" t="s">
        <v>74</v>
      </c>
      <c r="G48" s="70"/>
      <c r="H48" s="71" t="s">
        <v>64</v>
      </c>
      <c r="I48" s="45">
        <v>524</v>
      </c>
      <c r="J48" s="72"/>
      <c r="K48" s="72"/>
    </row>
    <row r="49" spans="1:11" s="24" customFormat="1" ht="12.75" customHeight="1">
      <c r="A49" s="22">
        <v>0.25</v>
      </c>
      <c r="B49" s="22">
        <v>1.08</v>
      </c>
      <c r="C49" s="22" t="str">
        <f t="shared" si="1"/>
        <v/>
      </c>
      <c r="D49" s="22" t="str">
        <f t="shared" si="1"/>
        <v/>
      </c>
      <c r="E49" s="68" t="s">
        <v>75</v>
      </c>
      <c r="F49" s="69" t="s">
        <v>76</v>
      </c>
      <c r="G49" s="70"/>
      <c r="H49" s="71" t="s">
        <v>28</v>
      </c>
      <c r="I49" s="45">
        <v>525</v>
      </c>
      <c r="J49" s="72"/>
      <c r="K49" s="72"/>
    </row>
    <row r="50" spans="1:11" s="24" customFormat="1" ht="12.75" customHeight="1">
      <c r="A50" s="22"/>
      <c r="B50" s="22"/>
      <c r="C50" s="22" t="str">
        <f t="shared" si="1"/>
        <v/>
      </c>
      <c r="D50" s="22" t="str">
        <f t="shared" si="1"/>
        <v/>
      </c>
      <c r="E50" s="68" t="s">
        <v>77</v>
      </c>
      <c r="F50" s="73" t="s">
        <v>78</v>
      </c>
      <c r="G50" s="71"/>
      <c r="H50" s="71"/>
      <c r="I50" s="45"/>
      <c r="J50" s="74"/>
      <c r="K50" s="74"/>
    </row>
    <row r="51" spans="1:11" s="24" customFormat="1" ht="12.75" customHeight="1">
      <c r="A51" s="22">
        <v>0.26</v>
      </c>
      <c r="B51" s="22">
        <v>1.0900000000000001</v>
      </c>
      <c r="C51" s="22">
        <f t="shared" si="1"/>
        <v>1476.864</v>
      </c>
      <c r="D51" s="22">
        <f t="shared" si="1"/>
        <v>18722.840000000004</v>
      </c>
      <c r="E51" s="68" t="s">
        <v>79</v>
      </c>
      <c r="F51" s="69" t="s">
        <v>80</v>
      </c>
      <c r="G51" s="70"/>
      <c r="H51" s="71" t="s">
        <v>23</v>
      </c>
      <c r="I51" s="45">
        <v>526</v>
      </c>
      <c r="J51" s="72">
        <v>28377</v>
      </c>
      <c r="K51" s="72">
        <v>103050</v>
      </c>
    </row>
    <row r="52" spans="1:11" s="24" customFormat="1" ht="12.75" customHeight="1">
      <c r="A52" s="22">
        <v>0.27</v>
      </c>
      <c r="B52" s="22">
        <v>1.1000000000000001</v>
      </c>
      <c r="C52" s="22">
        <f t="shared" si="1"/>
        <v>763.85799999999995</v>
      </c>
      <c r="D52" s="22">
        <f t="shared" si="1"/>
        <v>3596.6800000000003</v>
      </c>
      <c r="E52" s="68" t="s">
        <v>81</v>
      </c>
      <c r="F52" s="69" t="s">
        <v>82</v>
      </c>
      <c r="G52" s="70"/>
      <c r="H52" s="71" t="s">
        <v>23</v>
      </c>
      <c r="I52" s="45">
        <v>527</v>
      </c>
      <c r="J52" s="72">
        <v>14122</v>
      </c>
      <c r="K52" s="72">
        <v>16339</v>
      </c>
    </row>
    <row r="53" spans="1:11" s="24" customFormat="1" ht="12.75" customHeight="1">
      <c r="A53" s="22">
        <v>0.28000000000000003</v>
      </c>
      <c r="B53" s="22">
        <v>1.1100000000000001</v>
      </c>
      <c r="C53" s="22">
        <f t="shared" si="1"/>
        <v>38.146666666666668</v>
      </c>
      <c r="D53" s="22">
        <f t="shared" si="1"/>
        <v>68.710000000000008</v>
      </c>
      <c r="E53" s="68" t="s">
        <v>83</v>
      </c>
      <c r="F53" s="69" t="s">
        <v>84</v>
      </c>
      <c r="G53" s="70"/>
      <c r="H53" s="71" t="s">
        <v>23</v>
      </c>
      <c r="I53" s="45">
        <v>528</v>
      </c>
      <c r="J53" s="72">
        <v>395</v>
      </c>
      <c r="K53" s="72">
        <v>-240</v>
      </c>
    </row>
    <row r="54" spans="1:11" s="24" customFormat="1" ht="12.75" customHeight="1">
      <c r="A54" s="22">
        <v>0.28999999999999998</v>
      </c>
      <c r="B54" s="22">
        <v>1.1200000000000001</v>
      </c>
      <c r="C54" s="22" t="str">
        <f t="shared" si="1"/>
        <v/>
      </c>
      <c r="D54" s="22" t="str">
        <f t="shared" si="1"/>
        <v/>
      </c>
      <c r="E54" s="68" t="s">
        <v>85</v>
      </c>
      <c r="F54" s="69" t="s">
        <v>86</v>
      </c>
      <c r="G54" s="70"/>
      <c r="H54" s="71" t="s">
        <v>23</v>
      </c>
      <c r="I54" s="45">
        <v>529</v>
      </c>
      <c r="J54" s="72"/>
      <c r="K54" s="72"/>
    </row>
    <row r="55" spans="1:11" s="24" customFormat="1" ht="12.75" customHeight="1">
      <c r="A55" s="22">
        <v>0.3</v>
      </c>
      <c r="B55" s="22">
        <v>1.1299999999999999</v>
      </c>
      <c r="C55" s="22">
        <f t="shared" si="1"/>
        <v>3732.7000000000003</v>
      </c>
      <c r="D55" s="22">
        <f t="shared" si="1"/>
        <v>20754.580000000002</v>
      </c>
      <c r="E55" s="68" t="s">
        <v>87</v>
      </c>
      <c r="F55" s="69" t="s">
        <v>88</v>
      </c>
      <c r="G55" s="70"/>
      <c r="H55" s="71" t="s">
        <v>23</v>
      </c>
      <c r="I55" s="45">
        <v>530</v>
      </c>
      <c r="J55" s="72">
        <v>62190</v>
      </c>
      <c r="K55" s="72">
        <v>-128555</v>
      </c>
    </row>
    <row r="56" spans="1:11" s="24" customFormat="1" ht="12.75" customHeight="1">
      <c r="A56" s="22">
        <v>0.31</v>
      </c>
      <c r="B56" s="22">
        <v>1.1399999999999999</v>
      </c>
      <c r="C56" s="22">
        <f t="shared" si="1"/>
        <v>10450.435714285715</v>
      </c>
      <c r="D56" s="22">
        <f t="shared" si="1"/>
        <v>9179.7099999999991</v>
      </c>
      <c r="E56" s="68" t="s">
        <v>89</v>
      </c>
      <c r="F56" s="69" t="s">
        <v>90</v>
      </c>
      <c r="G56" s="70"/>
      <c r="H56" s="71" t="s">
        <v>23</v>
      </c>
      <c r="I56" s="45">
        <v>531</v>
      </c>
      <c r="J56" s="72">
        <v>-235948</v>
      </c>
      <c r="K56" s="72">
        <v>-48303</v>
      </c>
    </row>
    <row r="57" spans="1:11" s="24" customFormat="1" ht="12.75" customHeight="1">
      <c r="A57" s="22">
        <v>0.32</v>
      </c>
      <c r="B57" s="22">
        <v>1.1499999999999999</v>
      </c>
      <c r="C57" s="22" t="str">
        <f t="shared" si="1"/>
        <v/>
      </c>
      <c r="D57" s="22" t="str">
        <f t="shared" si="1"/>
        <v/>
      </c>
      <c r="E57" s="68" t="s">
        <v>91</v>
      </c>
      <c r="F57" s="69" t="s">
        <v>92</v>
      </c>
      <c r="G57" s="70"/>
      <c r="H57" s="71" t="s">
        <v>23</v>
      </c>
      <c r="I57" s="45">
        <v>532</v>
      </c>
      <c r="J57" s="72"/>
      <c r="K57" s="72"/>
    </row>
    <row r="58" spans="1:11" s="24" customFormat="1" ht="12.75" customHeight="1">
      <c r="A58" s="22">
        <v>0.33</v>
      </c>
      <c r="B58" s="22">
        <v>1.1599999999999999</v>
      </c>
      <c r="C58" s="22" t="str">
        <f t="shared" si="1"/>
        <v/>
      </c>
      <c r="D58" s="22" t="str">
        <f t="shared" si="1"/>
        <v/>
      </c>
      <c r="E58" s="68" t="s">
        <v>93</v>
      </c>
      <c r="F58" s="73" t="s">
        <v>94</v>
      </c>
      <c r="G58" s="70"/>
      <c r="H58" s="71" t="s">
        <v>64</v>
      </c>
      <c r="I58" s="45">
        <v>533</v>
      </c>
      <c r="J58" s="72"/>
      <c r="K58" s="72"/>
    </row>
    <row r="59" spans="1:11" s="24" customFormat="1" ht="12.75" customHeight="1">
      <c r="A59" s="22">
        <v>0.34</v>
      </c>
      <c r="B59" s="22">
        <v>1.17</v>
      </c>
      <c r="C59" s="22">
        <f t="shared" si="1"/>
        <v>5543.8500000000013</v>
      </c>
      <c r="D59" s="22">
        <f t="shared" si="1"/>
        <v>331.642</v>
      </c>
      <c r="E59" s="75" t="s">
        <v>95</v>
      </c>
      <c r="F59" s="76" t="s">
        <v>96</v>
      </c>
      <c r="G59" s="70"/>
      <c r="H59" s="71" t="s">
        <v>23</v>
      </c>
      <c r="I59" s="45">
        <v>534</v>
      </c>
      <c r="J59" s="72">
        <v>-97809</v>
      </c>
      <c r="K59" s="72">
        <v>-1408</v>
      </c>
    </row>
    <row r="60" spans="1:11" s="24" customFormat="1" ht="12.75" customHeight="1">
      <c r="A60" s="22"/>
      <c r="B60" s="22"/>
      <c r="C60" s="22" t="str">
        <f t="shared" si="1"/>
        <v/>
      </c>
      <c r="D60" s="22" t="str">
        <f t="shared" si="1"/>
        <v/>
      </c>
      <c r="E60" s="75" t="s">
        <v>97</v>
      </c>
      <c r="F60" s="76" t="s">
        <v>98</v>
      </c>
      <c r="G60" s="71"/>
      <c r="H60" s="71"/>
      <c r="I60" s="45"/>
      <c r="J60" s="74"/>
      <c r="K60" s="74"/>
    </row>
    <row r="61" spans="1:11" s="24" customFormat="1" ht="12.75" customHeight="1">
      <c r="A61" s="22">
        <v>0.35</v>
      </c>
      <c r="B61" s="22">
        <v>1.18</v>
      </c>
      <c r="C61" s="22" t="str">
        <f t="shared" si="1"/>
        <v/>
      </c>
      <c r="D61" s="22" t="str">
        <f t="shared" si="1"/>
        <v/>
      </c>
      <c r="E61" s="68" t="s">
        <v>99</v>
      </c>
      <c r="F61" s="73" t="s">
        <v>100</v>
      </c>
      <c r="G61" s="70"/>
      <c r="H61" s="71" t="s">
        <v>64</v>
      </c>
      <c r="I61" s="45">
        <v>535</v>
      </c>
      <c r="J61" s="72"/>
      <c r="K61" s="72"/>
    </row>
    <row r="62" spans="1:11" s="24" customFormat="1" ht="12.75" customHeight="1">
      <c r="A62" s="22">
        <v>0.36</v>
      </c>
      <c r="B62" s="22">
        <v>1.19</v>
      </c>
      <c r="C62" s="22" t="str">
        <f t="shared" si="1"/>
        <v/>
      </c>
      <c r="D62" s="22" t="str">
        <f t="shared" si="1"/>
        <v/>
      </c>
      <c r="E62" s="68" t="s">
        <v>101</v>
      </c>
      <c r="F62" s="73" t="s">
        <v>102</v>
      </c>
      <c r="G62" s="70"/>
      <c r="H62" s="71" t="s">
        <v>28</v>
      </c>
      <c r="I62" s="71">
        <v>536</v>
      </c>
      <c r="J62" s="72"/>
      <c r="K62" s="72"/>
    </row>
    <row r="63" spans="1:11" s="24" customFormat="1" ht="12.75" customHeight="1">
      <c r="A63" s="22">
        <v>0.37</v>
      </c>
      <c r="B63" s="22">
        <v>1.2</v>
      </c>
      <c r="C63" s="22"/>
      <c r="D63" s="22"/>
      <c r="E63" s="68" t="s">
        <v>103</v>
      </c>
      <c r="F63" s="73" t="s">
        <v>104</v>
      </c>
      <c r="G63" s="70"/>
      <c r="H63" s="71" t="s">
        <v>64</v>
      </c>
      <c r="I63" s="45">
        <v>537</v>
      </c>
      <c r="J63" s="72"/>
      <c r="K63" s="72"/>
    </row>
    <row r="64" spans="1:11" s="24" customFormat="1" ht="12.75" customHeight="1">
      <c r="A64" s="22">
        <v>0.38</v>
      </c>
      <c r="B64" s="22">
        <v>1.21</v>
      </c>
      <c r="C64" s="22" t="str">
        <f t="shared" ref="C64:D69" si="2">IF(LEN(J64)=0,"",1+ABS((J64*A64)/LEN(J64))+A64)</f>
        <v/>
      </c>
      <c r="D64" s="22" t="str">
        <f t="shared" si="2"/>
        <v/>
      </c>
      <c r="E64" s="68" t="s">
        <v>105</v>
      </c>
      <c r="F64" s="73" t="s">
        <v>106</v>
      </c>
      <c r="G64" s="70"/>
      <c r="H64" s="71" t="s">
        <v>28</v>
      </c>
      <c r="I64" s="71">
        <v>538</v>
      </c>
      <c r="J64" s="72"/>
      <c r="K64" s="72"/>
    </row>
    <row r="65" spans="1:920" s="24" customFormat="1" ht="12.75" customHeight="1">
      <c r="A65" s="22">
        <v>0.39</v>
      </c>
      <c r="B65" s="22">
        <v>1.22</v>
      </c>
      <c r="C65" s="22" t="str">
        <f t="shared" si="2"/>
        <v/>
      </c>
      <c r="D65" s="22" t="str">
        <f t="shared" si="2"/>
        <v/>
      </c>
      <c r="E65" s="68" t="s">
        <v>107</v>
      </c>
      <c r="F65" s="73" t="s">
        <v>108</v>
      </c>
      <c r="G65" s="70"/>
      <c r="H65" s="71" t="s">
        <v>64</v>
      </c>
      <c r="I65" s="45">
        <v>539</v>
      </c>
      <c r="J65" s="72"/>
      <c r="K65" s="72"/>
    </row>
    <row r="66" spans="1:920" s="24" customFormat="1" ht="12.75" customHeight="1">
      <c r="A66" s="22">
        <v>0.4</v>
      </c>
      <c r="B66" s="22">
        <v>1.23</v>
      </c>
      <c r="C66" s="22" t="str">
        <f t="shared" si="2"/>
        <v/>
      </c>
      <c r="D66" s="22" t="str">
        <f t="shared" si="2"/>
        <v/>
      </c>
      <c r="E66" s="68" t="s">
        <v>109</v>
      </c>
      <c r="F66" s="73" t="s">
        <v>110</v>
      </c>
      <c r="G66" s="70"/>
      <c r="H66" s="71" t="s">
        <v>28</v>
      </c>
      <c r="I66" s="71">
        <v>540</v>
      </c>
      <c r="J66" s="72"/>
      <c r="K66" s="72"/>
    </row>
    <row r="67" spans="1:920" s="24" customFormat="1" ht="12.75" customHeight="1">
      <c r="A67" s="22">
        <v>0.41</v>
      </c>
      <c r="B67" s="22">
        <v>1.24</v>
      </c>
      <c r="C67" s="22" t="str">
        <f t="shared" si="2"/>
        <v/>
      </c>
      <c r="D67" s="22" t="str">
        <f t="shared" si="2"/>
        <v/>
      </c>
      <c r="E67" s="68" t="s">
        <v>111</v>
      </c>
      <c r="F67" s="73" t="s">
        <v>112</v>
      </c>
      <c r="G67" s="70"/>
      <c r="H67" s="71" t="s">
        <v>64</v>
      </c>
      <c r="I67" s="45">
        <v>541</v>
      </c>
      <c r="J67" s="72"/>
      <c r="K67" s="72"/>
    </row>
    <row r="68" spans="1:920" s="24" customFormat="1" ht="12.75" customHeight="1">
      <c r="A68" s="22">
        <v>0.42</v>
      </c>
      <c r="B68" s="22">
        <v>1.25</v>
      </c>
      <c r="C68" s="22" t="str">
        <f t="shared" si="2"/>
        <v/>
      </c>
      <c r="D68" s="22" t="str">
        <f t="shared" si="2"/>
        <v/>
      </c>
      <c r="E68" s="68" t="s">
        <v>113</v>
      </c>
      <c r="F68" s="73" t="s">
        <v>114</v>
      </c>
      <c r="G68" s="70"/>
      <c r="H68" s="71" t="s">
        <v>28</v>
      </c>
      <c r="I68" s="71">
        <v>542</v>
      </c>
      <c r="J68" s="72"/>
      <c r="K68" s="72"/>
    </row>
    <row r="69" spans="1:920" s="24" customFormat="1" ht="12.75" customHeight="1">
      <c r="A69" s="22">
        <v>0.43</v>
      </c>
      <c r="B69" s="22">
        <v>1.26</v>
      </c>
      <c r="C69" s="22" t="str">
        <f t="shared" si="2"/>
        <v/>
      </c>
      <c r="D69" s="22" t="str">
        <f t="shared" si="2"/>
        <v/>
      </c>
      <c r="E69" s="68" t="s">
        <v>115</v>
      </c>
      <c r="F69" s="73" t="s">
        <v>116</v>
      </c>
      <c r="G69" s="70"/>
      <c r="H69" s="71" t="s">
        <v>28</v>
      </c>
      <c r="I69" s="45">
        <v>543</v>
      </c>
      <c r="J69" s="72"/>
      <c r="K69" s="72"/>
    </row>
    <row r="70" spans="1:920" s="61" customFormat="1" ht="7.5" customHeight="1">
      <c r="A70" s="53"/>
      <c r="B70" s="53"/>
      <c r="C70" s="53"/>
      <c r="D70" s="53"/>
      <c r="E70" s="54"/>
      <c r="F70" s="55"/>
      <c r="G70" s="55"/>
      <c r="H70" s="56"/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  <c r="AFP70" s="60"/>
      <c r="AFQ70" s="60"/>
      <c r="AFR70" s="60"/>
      <c r="AFS70" s="60"/>
      <c r="AFT70" s="60"/>
      <c r="AFU70" s="60"/>
      <c r="AFV70" s="60"/>
      <c r="AFW70" s="60"/>
      <c r="AFX70" s="60"/>
      <c r="AFY70" s="60"/>
      <c r="AFZ70" s="60"/>
      <c r="AGA70" s="60"/>
      <c r="AGB70" s="60"/>
      <c r="AGC70" s="60"/>
      <c r="AGD70" s="60"/>
      <c r="AGE70" s="60"/>
      <c r="AGF70" s="60"/>
      <c r="AGG70" s="60"/>
      <c r="AGH70" s="60"/>
      <c r="AGI70" s="60"/>
      <c r="AGJ70" s="60"/>
      <c r="AGK70" s="60"/>
      <c r="AGL70" s="60"/>
      <c r="AGM70" s="60"/>
      <c r="AGN70" s="60"/>
      <c r="AGO70" s="60"/>
      <c r="AGP70" s="60"/>
      <c r="AGQ70" s="60"/>
      <c r="AGR70" s="60"/>
      <c r="AGS70" s="60"/>
      <c r="AGT70" s="60"/>
      <c r="AGU70" s="60"/>
      <c r="AGV70" s="60"/>
      <c r="AGW70" s="60"/>
      <c r="AGX70" s="60"/>
      <c r="AGY70" s="60"/>
      <c r="AGZ70" s="60"/>
      <c r="AHA70" s="60"/>
      <c r="AHB70" s="60"/>
      <c r="AHC70" s="60"/>
      <c r="AHD70" s="60"/>
      <c r="AHE70" s="60"/>
      <c r="AHF70" s="60"/>
      <c r="AHG70" s="60"/>
      <c r="AHH70" s="60"/>
      <c r="AHI70" s="60"/>
      <c r="AHJ70" s="60"/>
      <c r="AHK70" s="60"/>
      <c r="AHL70" s="60"/>
      <c r="AHM70" s="60"/>
      <c r="AHN70" s="60"/>
      <c r="AHO70" s="60"/>
      <c r="AHP70" s="60"/>
      <c r="AHQ70" s="60"/>
      <c r="AHR70" s="60"/>
      <c r="AHS70" s="60"/>
      <c r="AHT70" s="60"/>
      <c r="AHU70" s="60"/>
      <c r="AHV70" s="60"/>
      <c r="AHW70" s="60"/>
      <c r="AHX70" s="60"/>
      <c r="AHY70" s="60"/>
      <c r="AHZ70" s="60"/>
      <c r="AIA70" s="60"/>
      <c r="AIB70" s="60"/>
      <c r="AIC70" s="60"/>
      <c r="AID70" s="60"/>
      <c r="AIE70" s="60"/>
      <c r="AIF70" s="60"/>
      <c r="AIG70" s="60"/>
      <c r="AIH70" s="60"/>
      <c r="AII70" s="60"/>
      <c r="AIJ70" s="60"/>
    </row>
    <row r="71" spans="1:920" s="7" customFormat="1" ht="21.75" customHeight="1">
      <c r="A71" s="1"/>
      <c r="B71" s="1"/>
      <c r="C71" s="1"/>
      <c r="D71" s="1"/>
      <c r="E71" s="62" t="str">
        <f>E35</f>
        <v>Kontrolni broj: 1784151295</v>
      </c>
      <c r="F71" s="3"/>
      <c r="H71" s="63"/>
      <c r="I71" s="3"/>
      <c r="J71" s="4"/>
      <c r="K71" s="77" t="s">
        <v>117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</row>
    <row r="72" spans="1:920" ht="30.75" customHeight="1">
      <c r="E72" s="32" t="s">
        <v>13</v>
      </c>
      <c r="F72" s="33" t="s">
        <v>14</v>
      </c>
      <c r="G72" s="33" t="s">
        <v>15</v>
      </c>
      <c r="H72" s="34" t="s">
        <v>16</v>
      </c>
      <c r="I72" s="34" t="s">
        <v>17</v>
      </c>
      <c r="J72" s="34" t="str">
        <f>"Od "&amp;TEXT([1]OsnPodaci!A58,"dd.mm.")&amp;" do "&amp;TEXT([1]OsnPodaci!B58,"dd.mm.")&amp;" tekuće godine"</f>
        <v>Od 01.01. do 30.06. tekuće godine</v>
      </c>
      <c r="K72" s="34" t="s">
        <v>18</v>
      </c>
    </row>
    <row r="73" spans="1:920" s="40" customFormat="1" ht="12.75" customHeight="1">
      <c r="A73" s="35"/>
      <c r="B73" s="35"/>
      <c r="C73" s="35"/>
      <c r="D73" s="35"/>
      <c r="E73" s="36">
        <v>1</v>
      </c>
      <c r="F73" s="37">
        <v>2</v>
      </c>
      <c r="G73" s="37">
        <v>3</v>
      </c>
      <c r="H73" s="37">
        <v>4</v>
      </c>
      <c r="I73" s="38">
        <v>5</v>
      </c>
      <c r="J73" s="38">
        <v>6</v>
      </c>
      <c r="K73" s="38">
        <v>7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</row>
    <row r="74" spans="1:920" s="24" customFormat="1" ht="12.75" customHeight="1">
      <c r="A74" s="22">
        <v>0.44</v>
      </c>
      <c r="B74" s="22">
        <v>1.27</v>
      </c>
      <c r="C74" s="22" t="str">
        <f t="shared" ref="C74:D89" si="3">IF(LEN(J74)=0,"",1+ABS((J74*A74)/LEN(J74))+A74)</f>
        <v/>
      </c>
      <c r="D74" s="22" t="str">
        <f t="shared" si="3"/>
        <v/>
      </c>
      <c r="E74" s="68" t="s">
        <v>118</v>
      </c>
      <c r="F74" s="73" t="s">
        <v>119</v>
      </c>
      <c r="G74" s="70"/>
      <c r="H74" s="71" t="s">
        <v>64</v>
      </c>
      <c r="I74" s="71">
        <v>544</v>
      </c>
      <c r="J74" s="72"/>
      <c r="K74" s="72"/>
    </row>
    <row r="75" spans="1:920" s="24" customFormat="1" ht="12.75" customHeight="1">
      <c r="A75" s="22">
        <v>0.45</v>
      </c>
      <c r="B75" s="22">
        <v>1.28</v>
      </c>
      <c r="C75" s="22" t="str">
        <f t="shared" si="3"/>
        <v/>
      </c>
      <c r="D75" s="22" t="str">
        <f t="shared" si="3"/>
        <v/>
      </c>
      <c r="E75" s="68" t="s">
        <v>120</v>
      </c>
      <c r="F75" s="73" t="s">
        <v>121</v>
      </c>
      <c r="G75" s="70"/>
      <c r="H75" s="71" t="s">
        <v>28</v>
      </c>
      <c r="I75" s="71">
        <v>545</v>
      </c>
      <c r="J75" s="72"/>
      <c r="K75" s="72"/>
    </row>
    <row r="76" spans="1:920" s="24" customFormat="1" ht="12.75" customHeight="1">
      <c r="A76" s="22">
        <v>0.46</v>
      </c>
      <c r="B76" s="22">
        <v>1.29</v>
      </c>
      <c r="C76" s="22" t="str">
        <f t="shared" si="3"/>
        <v/>
      </c>
      <c r="D76" s="22" t="str">
        <f t="shared" si="3"/>
        <v/>
      </c>
      <c r="E76" s="68" t="s">
        <v>122</v>
      </c>
      <c r="F76" s="73" t="s">
        <v>123</v>
      </c>
      <c r="G76" s="70"/>
      <c r="H76" s="71" t="s">
        <v>64</v>
      </c>
      <c r="I76" s="71">
        <v>546</v>
      </c>
      <c r="J76" s="72"/>
      <c r="K76" s="72"/>
    </row>
    <row r="77" spans="1:920" s="24" customFormat="1" ht="12.75" customHeight="1">
      <c r="A77" s="22">
        <v>0.47</v>
      </c>
      <c r="B77" s="22">
        <v>1.3</v>
      </c>
      <c r="C77" s="22" t="str">
        <f t="shared" si="3"/>
        <v/>
      </c>
      <c r="D77" s="22" t="str">
        <f t="shared" si="3"/>
        <v/>
      </c>
      <c r="E77" s="68" t="s">
        <v>124</v>
      </c>
      <c r="F77" s="73" t="s">
        <v>125</v>
      </c>
      <c r="G77" s="70"/>
      <c r="H77" s="71" t="s">
        <v>28</v>
      </c>
      <c r="I77" s="71">
        <v>547</v>
      </c>
      <c r="J77" s="72"/>
      <c r="K77" s="72"/>
    </row>
    <row r="78" spans="1:920" s="40" customFormat="1" ht="12.75" customHeight="1">
      <c r="A78" s="22">
        <v>0.48</v>
      </c>
      <c r="B78" s="22">
        <v>1.31</v>
      </c>
      <c r="C78" s="22" t="str">
        <f t="shared" si="3"/>
        <v/>
      </c>
      <c r="D78" s="22" t="str">
        <f t="shared" si="3"/>
        <v/>
      </c>
      <c r="E78" s="68" t="s">
        <v>126</v>
      </c>
      <c r="F78" s="78" t="s">
        <v>127</v>
      </c>
      <c r="G78" s="79"/>
      <c r="H78" s="37" t="s">
        <v>64</v>
      </c>
      <c r="I78" s="71">
        <v>548</v>
      </c>
      <c r="J78" s="80"/>
      <c r="K78" s="80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  <c r="KV78" s="39"/>
      <c r="KW78" s="39"/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/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/>
      <c r="ME78" s="39"/>
      <c r="MF78" s="39"/>
      <c r="MG78" s="39"/>
      <c r="MH78" s="39"/>
      <c r="MI78" s="39"/>
      <c r="MJ78" s="39"/>
      <c r="MK78" s="39"/>
      <c r="ML78" s="39"/>
      <c r="MM78" s="39"/>
      <c r="MN78" s="39"/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/>
      <c r="NE78" s="39"/>
      <c r="NF78" s="39"/>
      <c r="NG78" s="39"/>
      <c r="NH78" s="39"/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/>
      <c r="NT78" s="39"/>
      <c r="NU78" s="39"/>
      <c r="NV78" s="39"/>
      <c r="NW78" s="39"/>
      <c r="NX78" s="39"/>
      <c r="NY78" s="39"/>
      <c r="NZ78" s="39"/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/>
      <c r="OT78" s="39"/>
      <c r="OU78" s="39"/>
      <c r="OV78" s="39"/>
      <c r="OW78" s="39"/>
      <c r="OX78" s="39"/>
      <c r="OY78" s="39"/>
      <c r="OZ78" s="39"/>
      <c r="PA78" s="39"/>
      <c r="PB78" s="39"/>
      <c r="PC78" s="39"/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/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/>
      <c r="RB78" s="39"/>
      <c r="RC78" s="39"/>
      <c r="RD78" s="39"/>
      <c r="RE78" s="39"/>
      <c r="RF78" s="39"/>
      <c r="RG78" s="39"/>
      <c r="RH78" s="39"/>
      <c r="RI78" s="39"/>
      <c r="RJ78" s="39"/>
      <c r="RK78" s="39"/>
      <c r="RL78" s="39"/>
      <c r="RM78" s="39"/>
      <c r="RN78" s="39"/>
      <c r="RO78" s="39"/>
      <c r="RP78" s="39"/>
      <c r="RQ78" s="39"/>
      <c r="RR78" s="39"/>
      <c r="RS78" s="39"/>
      <c r="RT78" s="39"/>
      <c r="RU78" s="39"/>
      <c r="RV78" s="39"/>
      <c r="RW78" s="39"/>
      <c r="RX78" s="39"/>
      <c r="RY78" s="39"/>
      <c r="RZ78" s="39"/>
      <c r="SA78" s="39"/>
      <c r="SB78" s="39"/>
      <c r="SC78" s="39"/>
      <c r="SD78" s="39"/>
      <c r="SE78" s="39"/>
      <c r="SF78" s="39"/>
      <c r="SG78" s="39"/>
      <c r="SH78" s="39"/>
      <c r="SI78" s="39"/>
      <c r="SJ78" s="39"/>
      <c r="SK78" s="39"/>
      <c r="SL78" s="39"/>
      <c r="SM78" s="39"/>
      <c r="SN78" s="39"/>
      <c r="SO78" s="39"/>
      <c r="SP78" s="39"/>
      <c r="SQ78" s="39"/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/>
      <c r="TC78" s="39"/>
      <c r="TD78" s="39"/>
      <c r="TE78" s="39"/>
      <c r="TF78" s="39"/>
      <c r="TG78" s="39"/>
      <c r="TH78" s="39"/>
      <c r="TI78" s="39"/>
      <c r="TJ78" s="39"/>
      <c r="TK78" s="39"/>
      <c r="TL78" s="39"/>
      <c r="TM78" s="39"/>
      <c r="TN78" s="39"/>
      <c r="TO78" s="39"/>
      <c r="TP78" s="39"/>
      <c r="TQ78" s="39"/>
      <c r="TR78" s="39"/>
      <c r="TS78" s="39"/>
      <c r="TT78" s="39"/>
      <c r="TU78" s="39"/>
      <c r="TV78" s="39"/>
      <c r="TW78" s="39"/>
      <c r="TX78" s="39"/>
      <c r="TY78" s="39"/>
      <c r="TZ78" s="39"/>
      <c r="UA78" s="39"/>
      <c r="UB78" s="39"/>
      <c r="UC78" s="39"/>
      <c r="UD78" s="39"/>
      <c r="UE78" s="39"/>
      <c r="UF78" s="39"/>
      <c r="UG78" s="39"/>
      <c r="UH78" s="39"/>
      <c r="UI78" s="39"/>
      <c r="UJ78" s="39"/>
      <c r="UK78" s="39"/>
      <c r="UL78" s="39"/>
      <c r="UM78" s="39"/>
      <c r="UN78" s="39"/>
      <c r="UO78" s="39"/>
      <c r="UP78" s="39"/>
      <c r="UQ78" s="39"/>
      <c r="UR78" s="39"/>
      <c r="US78" s="39"/>
      <c r="UT78" s="39"/>
      <c r="UU78" s="39"/>
      <c r="UV78" s="39"/>
      <c r="UW78" s="39"/>
      <c r="UX78" s="39"/>
      <c r="UY78" s="39"/>
      <c r="UZ78" s="39"/>
      <c r="VA78" s="39"/>
      <c r="VB78" s="39"/>
      <c r="VC78" s="39"/>
      <c r="VD78" s="39"/>
      <c r="VE78" s="39"/>
      <c r="VF78" s="39"/>
      <c r="VG78" s="39"/>
      <c r="VH78" s="39"/>
      <c r="VI78" s="39"/>
      <c r="VJ78" s="39"/>
      <c r="VK78" s="39"/>
      <c r="VL78" s="39"/>
      <c r="VM78" s="39"/>
      <c r="VN78" s="39"/>
      <c r="VO78" s="39"/>
      <c r="VP78" s="39"/>
      <c r="VQ78" s="39"/>
      <c r="VR78" s="39"/>
      <c r="VS78" s="39"/>
      <c r="VT78" s="39"/>
      <c r="VU78" s="39"/>
      <c r="VV78" s="39"/>
      <c r="VW78" s="39"/>
      <c r="VX78" s="39"/>
      <c r="VY78" s="39"/>
      <c r="VZ78" s="39"/>
      <c r="WA78" s="39"/>
      <c r="WB78" s="39"/>
      <c r="WC78" s="39"/>
      <c r="WD78" s="39"/>
      <c r="WE78" s="39"/>
      <c r="WF78" s="39"/>
      <c r="WG78" s="39"/>
      <c r="WH78" s="39"/>
      <c r="WI78" s="39"/>
      <c r="WJ78" s="39"/>
      <c r="WK78" s="39"/>
      <c r="WL78" s="39"/>
      <c r="WM78" s="39"/>
      <c r="WN78" s="39"/>
      <c r="WO78" s="39"/>
      <c r="WP78" s="39"/>
      <c r="WQ78" s="39"/>
      <c r="WR78" s="39"/>
      <c r="WS78" s="39"/>
      <c r="WT78" s="39"/>
      <c r="WU78" s="39"/>
      <c r="WV78" s="39"/>
      <c r="WW78" s="39"/>
      <c r="WX78" s="39"/>
      <c r="WY78" s="39"/>
      <c r="WZ78" s="39"/>
      <c r="XA78" s="39"/>
      <c r="XB78" s="39"/>
      <c r="XC78" s="39"/>
      <c r="XD78" s="39"/>
      <c r="XE78" s="39"/>
      <c r="XF78" s="39"/>
      <c r="XG78" s="39"/>
      <c r="XH78" s="39"/>
      <c r="XI78" s="39"/>
      <c r="XJ78" s="39"/>
      <c r="XK78" s="39"/>
      <c r="XL78" s="39"/>
      <c r="XM78" s="39"/>
      <c r="XN78" s="39"/>
      <c r="XO78" s="39"/>
      <c r="XP78" s="39"/>
      <c r="XQ78" s="39"/>
      <c r="XR78" s="39"/>
      <c r="XS78" s="39"/>
      <c r="XT78" s="39"/>
      <c r="XU78" s="39"/>
      <c r="XV78" s="39"/>
      <c r="XW78" s="39"/>
      <c r="XX78" s="39"/>
      <c r="XY78" s="39"/>
      <c r="XZ78" s="39"/>
      <c r="YA78" s="39"/>
      <c r="YB78" s="39"/>
      <c r="YC78" s="39"/>
      <c r="YD78" s="39"/>
      <c r="YE78" s="39"/>
      <c r="YF78" s="39"/>
      <c r="YG78" s="39"/>
      <c r="YH78" s="39"/>
      <c r="YI78" s="39"/>
      <c r="YJ78" s="39"/>
      <c r="YK78" s="39"/>
      <c r="YL78" s="39"/>
      <c r="YM78" s="39"/>
      <c r="YN78" s="39"/>
      <c r="YO78" s="39"/>
      <c r="YP78" s="39"/>
      <c r="YQ78" s="39"/>
      <c r="YR78" s="39"/>
      <c r="YS78" s="39"/>
      <c r="YT78" s="39"/>
      <c r="YU78" s="39"/>
      <c r="YV78" s="39"/>
      <c r="YW78" s="39"/>
      <c r="YX78" s="39"/>
      <c r="YY78" s="39"/>
      <c r="YZ78" s="39"/>
      <c r="ZA78" s="39"/>
      <c r="ZB78" s="39"/>
      <c r="ZC78" s="39"/>
      <c r="ZD78" s="39"/>
      <c r="ZE78" s="39"/>
      <c r="ZF78" s="39"/>
      <c r="ZG78" s="39"/>
      <c r="ZH78" s="39"/>
      <c r="ZI78" s="39"/>
      <c r="ZJ78" s="39"/>
      <c r="ZK78" s="39"/>
      <c r="ZL78" s="39"/>
      <c r="ZM78" s="39"/>
      <c r="ZN78" s="39"/>
      <c r="ZO78" s="39"/>
      <c r="ZP78" s="39"/>
      <c r="ZQ78" s="39"/>
      <c r="ZR78" s="39"/>
      <c r="ZS78" s="39"/>
      <c r="ZT78" s="39"/>
      <c r="ZU78" s="39"/>
      <c r="ZV78" s="39"/>
      <c r="ZW78" s="39"/>
      <c r="ZX78" s="39"/>
      <c r="ZY78" s="39"/>
      <c r="ZZ78" s="39"/>
      <c r="AAA78" s="39"/>
      <c r="AAB78" s="39"/>
      <c r="AAC78" s="39"/>
      <c r="AAD78" s="39"/>
      <c r="AAE78" s="39"/>
      <c r="AAF78" s="39"/>
      <c r="AAG78" s="39"/>
      <c r="AAH78" s="39"/>
      <c r="AAI78" s="39"/>
      <c r="AAJ78" s="39"/>
      <c r="AAK78" s="39"/>
      <c r="AAL78" s="39"/>
      <c r="AAM78" s="39"/>
      <c r="AAN78" s="39"/>
      <c r="AAO78" s="39"/>
      <c r="AAP78" s="39"/>
      <c r="AAQ78" s="39"/>
      <c r="AAR78" s="39"/>
      <c r="AAS78" s="39"/>
      <c r="AAT78" s="39"/>
      <c r="AAU78" s="39"/>
      <c r="AAV78" s="39"/>
      <c r="AAW78" s="39"/>
      <c r="AAX78" s="39"/>
      <c r="AAY78" s="39"/>
      <c r="AAZ78" s="39"/>
      <c r="ABA78" s="39"/>
      <c r="ABB78" s="39"/>
      <c r="ABC78" s="39"/>
      <c r="ABD78" s="39"/>
      <c r="ABE78" s="39"/>
      <c r="ABF78" s="39"/>
      <c r="ABG78" s="39"/>
      <c r="ABH78" s="39"/>
      <c r="ABI78" s="39"/>
      <c r="ABJ78" s="39"/>
      <c r="ABK78" s="39"/>
      <c r="ABL78" s="39"/>
      <c r="ABM78" s="39"/>
      <c r="ABN78" s="39"/>
      <c r="ABO78" s="39"/>
      <c r="ABP78" s="39"/>
      <c r="ABQ78" s="39"/>
      <c r="ABR78" s="39"/>
      <c r="ABS78" s="39"/>
      <c r="ABT78" s="39"/>
      <c r="ABU78" s="39"/>
      <c r="ABV78" s="39"/>
      <c r="ABW78" s="39"/>
      <c r="ABX78" s="39"/>
      <c r="ABY78" s="39"/>
      <c r="ABZ78" s="39"/>
      <c r="ACA78" s="39"/>
      <c r="ACB78" s="39"/>
      <c r="ACC78" s="39"/>
      <c r="ACD78" s="39"/>
      <c r="ACE78" s="39"/>
      <c r="ACF78" s="39"/>
      <c r="ACG78" s="39"/>
      <c r="ACH78" s="39"/>
      <c r="ACI78" s="39"/>
      <c r="ACJ78" s="39"/>
      <c r="ACK78" s="39"/>
      <c r="ACL78" s="39"/>
      <c r="ACM78" s="39"/>
      <c r="ACN78" s="39"/>
      <c r="ACO78" s="39"/>
      <c r="ACP78" s="39"/>
      <c r="ACQ78" s="39"/>
      <c r="ACR78" s="39"/>
      <c r="ACS78" s="39"/>
      <c r="ACT78" s="39"/>
      <c r="ACU78" s="39"/>
      <c r="ACV78" s="39"/>
      <c r="ACW78" s="39"/>
      <c r="ACX78" s="39"/>
      <c r="ACY78" s="39"/>
      <c r="ACZ78" s="39"/>
      <c r="ADA78" s="39"/>
      <c r="ADB78" s="39"/>
      <c r="ADC78" s="39"/>
      <c r="ADD78" s="39"/>
      <c r="ADE78" s="39"/>
      <c r="ADF78" s="39"/>
      <c r="ADG78" s="39"/>
      <c r="ADH78" s="39"/>
      <c r="ADI78" s="39"/>
      <c r="ADJ78" s="39"/>
      <c r="ADK78" s="39"/>
      <c r="ADL78" s="39"/>
      <c r="ADM78" s="39"/>
      <c r="ADN78" s="39"/>
      <c r="ADO78" s="39"/>
      <c r="ADP78" s="39"/>
      <c r="ADQ78" s="39"/>
      <c r="ADR78" s="39"/>
      <c r="ADS78" s="39"/>
      <c r="ADT78" s="39"/>
      <c r="ADU78" s="39"/>
      <c r="ADV78" s="39"/>
      <c r="ADW78" s="39"/>
      <c r="ADX78" s="39"/>
      <c r="ADY78" s="39"/>
      <c r="ADZ78" s="39"/>
      <c r="AEA78" s="39"/>
      <c r="AEB78" s="39"/>
      <c r="AEC78" s="39"/>
      <c r="AED78" s="39"/>
      <c r="AEE78" s="39"/>
      <c r="AEF78" s="39"/>
      <c r="AEG78" s="39"/>
      <c r="AEH78" s="39"/>
      <c r="AEI78" s="39"/>
      <c r="AEJ78" s="39"/>
      <c r="AEK78" s="39"/>
      <c r="AEL78" s="39"/>
      <c r="AEM78" s="39"/>
      <c r="AEN78" s="39"/>
      <c r="AEO78" s="39"/>
      <c r="AEP78" s="39"/>
      <c r="AEQ78" s="39"/>
      <c r="AER78" s="39"/>
      <c r="AES78" s="39"/>
      <c r="AET78" s="39"/>
      <c r="AEU78" s="39"/>
      <c r="AEV78" s="39"/>
      <c r="AEW78" s="39"/>
      <c r="AEX78" s="39"/>
      <c r="AEY78" s="39"/>
      <c r="AEZ78" s="39"/>
      <c r="AFA78" s="39"/>
      <c r="AFB78" s="39"/>
      <c r="AFC78" s="39"/>
      <c r="AFD78" s="39"/>
      <c r="AFE78" s="39"/>
      <c r="AFF78" s="39"/>
      <c r="AFG78" s="39"/>
      <c r="AFH78" s="39"/>
      <c r="AFI78" s="39"/>
      <c r="AFJ78" s="39"/>
      <c r="AFK78" s="39"/>
      <c r="AFL78" s="39"/>
      <c r="AFM78" s="39"/>
      <c r="AFN78" s="39"/>
      <c r="AFO78" s="39"/>
      <c r="AFP78" s="39"/>
      <c r="AFQ78" s="39"/>
      <c r="AFR78" s="39"/>
      <c r="AFS78" s="39"/>
      <c r="AFT78" s="39"/>
      <c r="AFU78" s="39"/>
      <c r="AFV78" s="39"/>
      <c r="AFW78" s="39"/>
      <c r="AFX78" s="39"/>
      <c r="AFY78" s="39"/>
      <c r="AFZ78" s="39"/>
      <c r="AGA78" s="39"/>
      <c r="AGB78" s="39"/>
      <c r="AGC78" s="39"/>
      <c r="AGD78" s="39"/>
      <c r="AGE78" s="39"/>
      <c r="AGF78" s="39"/>
      <c r="AGG78" s="39"/>
      <c r="AGH78" s="39"/>
      <c r="AGI78" s="39"/>
      <c r="AGJ78" s="39"/>
      <c r="AGK78" s="39"/>
      <c r="AGL78" s="39"/>
      <c r="AGM78" s="39"/>
      <c r="AGN78" s="39"/>
      <c r="AGO78" s="39"/>
      <c r="AGP78" s="39"/>
      <c r="AGQ78" s="39"/>
      <c r="AGR78" s="39"/>
      <c r="AGS78" s="39"/>
      <c r="AGT78" s="39"/>
      <c r="AGU78" s="39"/>
      <c r="AGV78" s="39"/>
      <c r="AGW78" s="39"/>
      <c r="AGX78" s="39"/>
      <c r="AGY78" s="39"/>
      <c r="AGZ78" s="39"/>
      <c r="AHA78" s="39"/>
      <c r="AHB78" s="39"/>
      <c r="AHC78" s="39"/>
      <c r="AHD78" s="39"/>
      <c r="AHE78" s="39"/>
      <c r="AHF78" s="39"/>
      <c r="AHG78" s="39"/>
      <c r="AHH78" s="39"/>
      <c r="AHI78" s="39"/>
      <c r="AHJ78" s="39"/>
      <c r="AHK78" s="39"/>
      <c r="AHL78" s="39"/>
      <c r="AHM78" s="39"/>
      <c r="AHN78" s="39"/>
      <c r="AHO78" s="39"/>
      <c r="AHP78" s="39"/>
      <c r="AHQ78" s="39"/>
      <c r="AHR78" s="39"/>
      <c r="AHS78" s="39"/>
      <c r="AHT78" s="39"/>
      <c r="AHU78" s="39"/>
      <c r="AHV78" s="39"/>
      <c r="AHW78" s="39"/>
      <c r="AHX78" s="39"/>
      <c r="AHY78" s="39"/>
      <c r="AHZ78" s="39"/>
      <c r="AIA78" s="39"/>
      <c r="AIB78" s="39"/>
      <c r="AIC78" s="39"/>
      <c r="AID78" s="39"/>
      <c r="AIE78" s="39"/>
      <c r="AIF78" s="39"/>
      <c r="AIG78" s="39"/>
      <c r="AIH78" s="39"/>
      <c r="AII78" s="39"/>
      <c r="AIJ78" s="39"/>
    </row>
    <row r="79" spans="1:920" s="40" customFormat="1" ht="12.75" customHeight="1">
      <c r="A79" s="22">
        <v>0.49</v>
      </c>
      <c r="B79" s="22">
        <v>1.32</v>
      </c>
      <c r="C79" s="22" t="str">
        <f t="shared" si="3"/>
        <v/>
      </c>
      <c r="D79" s="22" t="str">
        <f t="shared" si="3"/>
        <v/>
      </c>
      <c r="E79" s="68" t="s">
        <v>128</v>
      </c>
      <c r="F79" s="78" t="s">
        <v>129</v>
      </c>
      <c r="G79" s="79"/>
      <c r="H79" s="37" t="s">
        <v>28</v>
      </c>
      <c r="I79" s="71">
        <v>549</v>
      </c>
      <c r="J79" s="80"/>
      <c r="K79" s="80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  <c r="TJ79" s="39"/>
      <c r="TK79" s="39"/>
      <c r="TL79" s="39"/>
      <c r="TM79" s="39"/>
      <c r="TN79" s="39"/>
      <c r="TO79" s="39"/>
      <c r="TP79" s="39"/>
      <c r="TQ79" s="39"/>
      <c r="TR79" s="39"/>
      <c r="TS79" s="39"/>
      <c r="TT79" s="39"/>
      <c r="TU79" s="39"/>
      <c r="TV79" s="39"/>
      <c r="TW79" s="39"/>
      <c r="TX79" s="39"/>
      <c r="TY79" s="39"/>
      <c r="TZ79" s="39"/>
      <c r="UA79" s="39"/>
      <c r="UB79" s="39"/>
      <c r="UC79" s="39"/>
      <c r="UD79" s="39"/>
      <c r="UE79" s="39"/>
      <c r="UF79" s="39"/>
      <c r="UG79" s="39"/>
      <c r="UH79" s="39"/>
      <c r="UI79" s="39"/>
      <c r="UJ79" s="39"/>
      <c r="UK79" s="39"/>
      <c r="UL79" s="39"/>
      <c r="UM79" s="39"/>
      <c r="UN79" s="39"/>
      <c r="UO79" s="39"/>
      <c r="UP79" s="39"/>
      <c r="UQ79" s="39"/>
      <c r="UR79" s="39"/>
      <c r="US79" s="39"/>
      <c r="UT79" s="39"/>
      <c r="UU79" s="39"/>
      <c r="UV79" s="39"/>
      <c r="UW79" s="39"/>
      <c r="UX79" s="39"/>
      <c r="UY79" s="39"/>
      <c r="UZ79" s="39"/>
      <c r="VA79" s="39"/>
      <c r="VB79" s="39"/>
      <c r="VC79" s="39"/>
      <c r="VD79" s="39"/>
      <c r="VE79" s="39"/>
      <c r="VF79" s="39"/>
      <c r="VG79" s="39"/>
      <c r="VH79" s="39"/>
      <c r="VI79" s="39"/>
      <c r="VJ79" s="39"/>
      <c r="VK79" s="39"/>
      <c r="VL79" s="39"/>
      <c r="VM79" s="39"/>
      <c r="VN79" s="39"/>
      <c r="VO79" s="39"/>
      <c r="VP79" s="39"/>
      <c r="VQ79" s="39"/>
      <c r="VR79" s="39"/>
      <c r="VS79" s="39"/>
      <c r="VT79" s="39"/>
      <c r="VU79" s="39"/>
      <c r="VV79" s="39"/>
      <c r="VW79" s="39"/>
      <c r="VX79" s="39"/>
      <c r="VY79" s="39"/>
      <c r="VZ79" s="39"/>
      <c r="WA79" s="39"/>
      <c r="WB79" s="39"/>
      <c r="WC79" s="39"/>
      <c r="WD79" s="39"/>
      <c r="WE79" s="39"/>
      <c r="WF79" s="39"/>
      <c r="WG79" s="39"/>
      <c r="WH79" s="39"/>
      <c r="WI79" s="39"/>
      <c r="WJ79" s="39"/>
      <c r="WK79" s="39"/>
      <c r="WL79" s="39"/>
      <c r="WM79" s="39"/>
      <c r="WN79" s="39"/>
      <c r="WO79" s="39"/>
      <c r="WP79" s="39"/>
      <c r="WQ79" s="39"/>
      <c r="WR79" s="39"/>
      <c r="WS79" s="39"/>
      <c r="WT79" s="39"/>
      <c r="WU79" s="39"/>
      <c r="WV79" s="39"/>
      <c r="WW79" s="39"/>
      <c r="WX79" s="39"/>
      <c r="WY79" s="39"/>
      <c r="WZ79" s="39"/>
      <c r="XA79" s="39"/>
      <c r="XB79" s="39"/>
      <c r="XC79" s="39"/>
      <c r="XD79" s="39"/>
      <c r="XE79" s="39"/>
      <c r="XF79" s="39"/>
      <c r="XG79" s="39"/>
      <c r="XH79" s="39"/>
      <c r="XI79" s="39"/>
      <c r="XJ79" s="39"/>
      <c r="XK79" s="39"/>
      <c r="XL79" s="39"/>
      <c r="XM79" s="39"/>
      <c r="XN79" s="39"/>
      <c r="XO79" s="39"/>
      <c r="XP79" s="39"/>
      <c r="XQ79" s="39"/>
      <c r="XR79" s="39"/>
      <c r="XS79" s="39"/>
      <c r="XT79" s="39"/>
      <c r="XU79" s="39"/>
      <c r="XV79" s="39"/>
      <c r="XW79" s="39"/>
      <c r="XX79" s="39"/>
      <c r="XY79" s="39"/>
      <c r="XZ79" s="39"/>
      <c r="YA79" s="39"/>
      <c r="YB79" s="39"/>
      <c r="YC79" s="39"/>
      <c r="YD79" s="39"/>
      <c r="YE79" s="39"/>
      <c r="YF79" s="39"/>
      <c r="YG79" s="39"/>
      <c r="YH79" s="39"/>
      <c r="YI79" s="39"/>
      <c r="YJ79" s="39"/>
      <c r="YK79" s="39"/>
      <c r="YL79" s="39"/>
      <c r="YM79" s="39"/>
      <c r="YN79" s="39"/>
      <c r="YO79" s="39"/>
      <c r="YP79" s="39"/>
      <c r="YQ79" s="39"/>
      <c r="YR79" s="39"/>
      <c r="YS79" s="39"/>
      <c r="YT79" s="39"/>
      <c r="YU79" s="39"/>
      <c r="YV79" s="39"/>
      <c r="YW79" s="39"/>
      <c r="YX79" s="39"/>
      <c r="YY79" s="39"/>
      <c r="YZ79" s="39"/>
      <c r="ZA79" s="39"/>
      <c r="ZB79" s="39"/>
      <c r="ZC79" s="39"/>
      <c r="ZD79" s="39"/>
      <c r="ZE79" s="39"/>
      <c r="ZF79" s="39"/>
      <c r="ZG79" s="39"/>
      <c r="ZH79" s="39"/>
      <c r="ZI79" s="39"/>
      <c r="ZJ79" s="39"/>
      <c r="ZK79" s="39"/>
      <c r="ZL79" s="39"/>
      <c r="ZM79" s="39"/>
      <c r="ZN79" s="39"/>
      <c r="ZO79" s="39"/>
      <c r="ZP79" s="39"/>
      <c r="ZQ79" s="39"/>
      <c r="ZR79" s="39"/>
      <c r="ZS79" s="39"/>
      <c r="ZT79" s="39"/>
      <c r="ZU79" s="39"/>
      <c r="ZV79" s="39"/>
      <c r="ZW79" s="39"/>
      <c r="ZX79" s="39"/>
      <c r="ZY79" s="39"/>
      <c r="ZZ79" s="39"/>
      <c r="AAA79" s="39"/>
      <c r="AAB79" s="39"/>
      <c r="AAC79" s="39"/>
      <c r="AAD79" s="39"/>
      <c r="AAE79" s="39"/>
      <c r="AAF79" s="39"/>
      <c r="AAG79" s="39"/>
      <c r="AAH79" s="39"/>
      <c r="AAI79" s="39"/>
      <c r="AAJ79" s="39"/>
      <c r="AAK79" s="39"/>
      <c r="AAL79" s="39"/>
      <c r="AAM79" s="39"/>
      <c r="AAN79" s="39"/>
      <c r="AAO79" s="39"/>
      <c r="AAP79" s="39"/>
      <c r="AAQ79" s="39"/>
      <c r="AAR79" s="39"/>
      <c r="AAS79" s="39"/>
      <c r="AAT79" s="39"/>
      <c r="AAU79" s="39"/>
      <c r="AAV79" s="39"/>
      <c r="AAW79" s="39"/>
      <c r="AAX79" s="39"/>
      <c r="AAY79" s="39"/>
      <c r="AAZ79" s="39"/>
      <c r="ABA79" s="39"/>
      <c r="ABB79" s="39"/>
      <c r="ABC79" s="39"/>
      <c r="ABD79" s="39"/>
      <c r="ABE79" s="39"/>
      <c r="ABF79" s="39"/>
      <c r="ABG79" s="39"/>
      <c r="ABH79" s="39"/>
      <c r="ABI79" s="39"/>
      <c r="ABJ79" s="39"/>
      <c r="ABK79" s="39"/>
      <c r="ABL79" s="39"/>
      <c r="ABM79" s="39"/>
      <c r="ABN79" s="39"/>
      <c r="ABO79" s="39"/>
      <c r="ABP79" s="39"/>
      <c r="ABQ79" s="39"/>
      <c r="ABR79" s="39"/>
      <c r="ABS79" s="39"/>
      <c r="ABT79" s="39"/>
      <c r="ABU79" s="39"/>
      <c r="ABV79" s="39"/>
      <c r="ABW79" s="39"/>
      <c r="ABX79" s="39"/>
      <c r="ABY79" s="39"/>
      <c r="ABZ79" s="39"/>
      <c r="ACA79" s="39"/>
      <c r="ACB79" s="39"/>
      <c r="ACC79" s="39"/>
      <c r="ACD79" s="39"/>
      <c r="ACE79" s="39"/>
      <c r="ACF79" s="39"/>
      <c r="ACG79" s="39"/>
      <c r="ACH79" s="39"/>
      <c r="ACI79" s="39"/>
      <c r="ACJ79" s="39"/>
      <c r="ACK79" s="39"/>
      <c r="ACL79" s="39"/>
      <c r="ACM79" s="39"/>
      <c r="ACN79" s="39"/>
      <c r="ACO79" s="39"/>
      <c r="ACP79" s="39"/>
      <c r="ACQ79" s="39"/>
      <c r="ACR79" s="39"/>
      <c r="ACS79" s="39"/>
      <c r="ACT79" s="39"/>
      <c r="ACU79" s="39"/>
      <c r="ACV79" s="39"/>
      <c r="ACW79" s="39"/>
      <c r="ACX79" s="39"/>
      <c r="ACY79" s="39"/>
      <c r="ACZ79" s="39"/>
      <c r="ADA79" s="39"/>
      <c r="ADB79" s="39"/>
      <c r="ADC79" s="39"/>
      <c r="ADD79" s="39"/>
      <c r="ADE79" s="39"/>
      <c r="ADF79" s="39"/>
      <c r="ADG79" s="39"/>
      <c r="ADH79" s="39"/>
      <c r="ADI79" s="39"/>
      <c r="ADJ79" s="39"/>
      <c r="ADK79" s="39"/>
      <c r="ADL79" s="39"/>
      <c r="ADM79" s="39"/>
      <c r="ADN79" s="39"/>
      <c r="ADO79" s="39"/>
      <c r="ADP79" s="39"/>
      <c r="ADQ79" s="39"/>
      <c r="ADR79" s="39"/>
      <c r="ADS79" s="39"/>
      <c r="ADT79" s="39"/>
      <c r="ADU79" s="39"/>
      <c r="ADV79" s="39"/>
      <c r="ADW79" s="39"/>
      <c r="ADX79" s="39"/>
      <c r="ADY79" s="39"/>
      <c r="ADZ79" s="39"/>
      <c r="AEA79" s="39"/>
      <c r="AEB79" s="39"/>
      <c r="AEC79" s="39"/>
      <c r="AED79" s="39"/>
      <c r="AEE79" s="39"/>
      <c r="AEF79" s="39"/>
      <c r="AEG79" s="39"/>
      <c r="AEH79" s="39"/>
      <c r="AEI79" s="39"/>
      <c r="AEJ79" s="39"/>
      <c r="AEK79" s="39"/>
      <c r="AEL79" s="39"/>
      <c r="AEM79" s="39"/>
      <c r="AEN79" s="39"/>
      <c r="AEO79" s="39"/>
      <c r="AEP79" s="39"/>
      <c r="AEQ79" s="39"/>
      <c r="AER79" s="39"/>
      <c r="AES79" s="39"/>
      <c r="AET79" s="39"/>
      <c r="AEU79" s="39"/>
      <c r="AEV79" s="39"/>
      <c r="AEW79" s="39"/>
      <c r="AEX79" s="39"/>
      <c r="AEY79" s="39"/>
      <c r="AEZ79" s="39"/>
      <c r="AFA79" s="39"/>
      <c r="AFB79" s="39"/>
      <c r="AFC79" s="39"/>
      <c r="AFD79" s="39"/>
      <c r="AFE79" s="39"/>
      <c r="AFF79" s="39"/>
      <c r="AFG79" s="39"/>
      <c r="AFH79" s="39"/>
      <c r="AFI79" s="39"/>
      <c r="AFJ79" s="39"/>
      <c r="AFK79" s="39"/>
      <c r="AFL79" s="39"/>
      <c r="AFM79" s="39"/>
      <c r="AFN79" s="39"/>
      <c r="AFO79" s="39"/>
      <c r="AFP79" s="39"/>
      <c r="AFQ79" s="39"/>
      <c r="AFR79" s="39"/>
      <c r="AFS79" s="39"/>
      <c r="AFT79" s="39"/>
      <c r="AFU79" s="39"/>
      <c r="AFV79" s="39"/>
      <c r="AFW79" s="39"/>
      <c r="AFX79" s="39"/>
      <c r="AFY79" s="39"/>
      <c r="AFZ79" s="39"/>
      <c r="AGA79" s="39"/>
      <c r="AGB79" s="39"/>
      <c r="AGC79" s="39"/>
      <c r="AGD79" s="39"/>
      <c r="AGE79" s="39"/>
      <c r="AGF79" s="39"/>
      <c r="AGG79" s="39"/>
      <c r="AGH79" s="39"/>
      <c r="AGI79" s="39"/>
      <c r="AGJ79" s="39"/>
      <c r="AGK79" s="39"/>
      <c r="AGL79" s="39"/>
      <c r="AGM79" s="39"/>
      <c r="AGN79" s="39"/>
      <c r="AGO79" s="39"/>
      <c r="AGP79" s="39"/>
      <c r="AGQ79" s="39"/>
      <c r="AGR79" s="39"/>
      <c r="AGS79" s="39"/>
      <c r="AGT79" s="39"/>
      <c r="AGU79" s="39"/>
      <c r="AGV79" s="39"/>
      <c r="AGW79" s="39"/>
      <c r="AGX79" s="39"/>
      <c r="AGY79" s="39"/>
      <c r="AGZ79" s="39"/>
      <c r="AHA79" s="39"/>
      <c r="AHB79" s="39"/>
      <c r="AHC79" s="39"/>
      <c r="AHD79" s="39"/>
      <c r="AHE79" s="39"/>
      <c r="AHF79" s="39"/>
      <c r="AHG79" s="39"/>
      <c r="AHH79" s="39"/>
      <c r="AHI79" s="39"/>
      <c r="AHJ79" s="39"/>
      <c r="AHK79" s="39"/>
      <c r="AHL79" s="39"/>
      <c r="AHM79" s="39"/>
      <c r="AHN79" s="39"/>
      <c r="AHO79" s="39"/>
      <c r="AHP79" s="39"/>
      <c r="AHQ79" s="39"/>
      <c r="AHR79" s="39"/>
      <c r="AHS79" s="39"/>
      <c r="AHT79" s="39"/>
      <c r="AHU79" s="39"/>
      <c r="AHV79" s="39"/>
      <c r="AHW79" s="39"/>
      <c r="AHX79" s="39"/>
      <c r="AHY79" s="39"/>
      <c r="AHZ79" s="39"/>
      <c r="AIA79" s="39"/>
      <c r="AIB79" s="39"/>
      <c r="AIC79" s="39"/>
      <c r="AID79" s="39"/>
      <c r="AIE79" s="39"/>
      <c r="AIF79" s="39"/>
      <c r="AIG79" s="39"/>
      <c r="AIH79" s="39"/>
      <c r="AII79" s="39"/>
      <c r="AIJ79" s="39"/>
    </row>
    <row r="80" spans="1:920" s="40" customFormat="1" ht="12.75" customHeight="1">
      <c r="A80" s="22">
        <v>0.5</v>
      </c>
      <c r="B80" s="22">
        <v>1.33</v>
      </c>
      <c r="C80" s="22" t="str">
        <f t="shared" si="3"/>
        <v/>
      </c>
      <c r="D80" s="22" t="str">
        <f t="shared" si="3"/>
        <v/>
      </c>
      <c r="E80" s="68" t="s">
        <v>130</v>
      </c>
      <c r="F80" s="78" t="s">
        <v>131</v>
      </c>
      <c r="G80" s="79"/>
      <c r="H80" s="37" t="s">
        <v>28</v>
      </c>
      <c r="I80" s="71">
        <v>550</v>
      </c>
      <c r="J80" s="80"/>
      <c r="K80" s="80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/>
      <c r="TN80" s="39"/>
      <c r="TO80" s="39"/>
      <c r="TP80" s="39"/>
      <c r="TQ80" s="39"/>
      <c r="TR80" s="39"/>
      <c r="TS80" s="39"/>
      <c r="TT80" s="39"/>
      <c r="TU80" s="39"/>
      <c r="TV80" s="39"/>
      <c r="TW80" s="39"/>
      <c r="TX80" s="39"/>
      <c r="TY80" s="39"/>
      <c r="TZ80" s="39"/>
      <c r="UA80" s="39"/>
      <c r="UB80" s="39"/>
      <c r="UC80" s="39"/>
      <c r="UD80" s="39"/>
      <c r="UE80" s="39"/>
      <c r="UF80" s="39"/>
      <c r="UG80" s="39"/>
      <c r="UH80" s="39"/>
      <c r="UI80" s="39"/>
      <c r="UJ80" s="39"/>
      <c r="UK80" s="39"/>
      <c r="UL80" s="39"/>
      <c r="UM80" s="39"/>
      <c r="UN80" s="39"/>
      <c r="UO80" s="39"/>
      <c r="UP80" s="39"/>
      <c r="UQ80" s="39"/>
      <c r="UR80" s="39"/>
      <c r="US80" s="39"/>
      <c r="UT80" s="39"/>
      <c r="UU80" s="39"/>
      <c r="UV80" s="39"/>
      <c r="UW80" s="39"/>
      <c r="UX80" s="39"/>
      <c r="UY80" s="39"/>
      <c r="UZ80" s="39"/>
      <c r="VA80" s="39"/>
      <c r="VB80" s="39"/>
      <c r="VC80" s="39"/>
      <c r="VD80" s="39"/>
      <c r="VE80" s="39"/>
      <c r="VF80" s="39"/>
      <c r="VG80" s="39"/>
      <c r="VH80" s="39"/>
      <c r="VI80" s="39"/>
      <c r="VJ80" s="39"/>
      <c r="VK80" s="39"/>
      <c r="VL80" s="39"/>
      <c r="VM80" s="39"/>
      <c r="VN80" s="39"/>
      <c r="VO80" s="39"/>
      <c r="VP80" s="39"/>
      <c r="VQ80" s="39"/>
      <c r="VR80" s="39"/>
      <c r="VS80" s="39"/>
      <c r="VT80" s="39"/>
      <c r="VU80" s="39"/>
      <c r="VV80" s="39"/>
      <c r="VW80" s="39"/>
      <c r="VX80" s="39"/>
      <c r="VY80" s="39"/>
      <c r="VZ80" s="39"/>
      <c r="WA80" s="39"/>
      <c r="WB80" s="39"/>
      <c r="WC80" s="39"/>
      <c r="WD80" s="39"/>
      <c r="WE80" s="39"/>
      <c r="WF80" s="39"/>
      <c r="WG80" s="39"/>
      <c r="WH80" s="39"/>
      <c r="WI80" s="39"/>
      <c r="WJ80" s="39"/>
      <c r="WK80" s="39"/>
      <c r="WL80" s="39"/>
      <c r="WM80" s="39"/>
      <c r="WN80" s="39"/>
      <c r="WO80" s="39"/>
      <c r="WP80" s="39"/>
      <c r="WQ80" s="39"/>
      <c r="WR80" s="39"/>
      <c r="WS80" s="39"/>
      <c r="WT80" s="39"/>
      <c r="WU80" s="39"/>
      <c r="WV80" s="39"/>
      <c r="WW80" s="39"/>
      <c r="WX80" s="39"/>
      <c r="WY80" s="39"/>
      <c r="WZ80" s="39"/>
      <c r="XA80" s="39"/>
      <c r="XB80" s="39"/>
      <c r="XC80" s="39"/>
      <c r="XD80" s="39"/>
      <c r="XE80" s="39"/>
      <c r="XF80" s="39"/>
      <c r="XG80" s="39"/>
      <c r="XH80" s="39"/>
      <c r="XI80" s="39"/>
      <c r="XJ80" s="39"/>
      <c r="XK80" s="39"/>
      <c r="XL80" s="39"/>
      <c r="XM80" s="39"/>
      <c r="XN80" s="39"/>
      <c r="XO80" s="39"/>
      <c r="XP80" s="39"/>
      <c r="XQ80" s="39"/>
      <c r="XR80" s="39"/>
      <c r="XS80" s="39"/>
      <c r="XT80" s="39"/>
      <c r="XU80" s="39"/>
      <c r="XV80" s="39"/>
      <c r="XW80" s="39"/>
      <c r="XX80" s="39"/>
      <c r="XY80" s="39"/>
      <c r="XZ80" s="39"/>
      <c r="YA80" s="39"/>
      <c r="YB80" s="39"/>
      <c r="YC80" s="39"/>
      <c r="YD80" s="39"/>
      <c r="YE80" s="39"/>
      <c r="YF80" s="39"/>
      <c r="YG80" s="39"/>
      <c r="YH80" s="39"/>
      <c r="YI80" s="39"/>
      <c r="YJ80" s="39"/>
      <c r="YK80" s="39"/>
      <c r="YL80" s="39"/>
      <c r="YM80" s="39"/>
      <c r="YN80" s="39"/>
      <c r="YO80" s="39"/>
      <c r="YP80" s="39"/>
      <c r="YQ80" s="39"/>
      <c r="YR80" s="39"/>
      <c r="YS80" s="39"/>
      <c r="YT80" s="39"/>
      <c r="YU80" s="39"/>
      <c r="YV80" s="39"/>
      <c r="YW80" s="39"/>
      <c r="YX80" s="39"/>
      <c r="YY80" s="39"/>
      <c r="YZ80" s="39"/>
      <c r="ZA80" s="39"/>
      <c r="ZB80" s="39"/>
      <c r="ZC80" s="39"/>
      <c r="ZD80" s="39"/>
      <c r="ZE80" s="39"/>
      <c r="ZF80" s="39"/>
      <c r="ZG80" s="39"/>
      <c r="ZH80" s="39"/>
      <c r="ZI80" s="39"/>
      <c r="ZJ80" s="39"/>
      <c r="ZK80" s="39"/>
      <c r="ZL80" s="39"/>
      <c r="ZM80" s="39"/>
      <c r="ZN80" s="39"/>
      <c r="ZO80" s="39"/>
      <c r="ZP80" s="39"/>
      <c r="ZQ80" s="39"/>
      <c r="ZR80" s="39"/>
      <c r="ZS80" s="39"/>
      <c r="ZT80" s="39"/>
      <c r="ZU80" s="39"/>
      <c r="ZV80" s="39"/>
      <c r="ZW80" s="39"/>
      <c r="ZX80" s="39"/>
      <c r="ZY80" s="39"/>
      <c r="ZZ80" s="39"/>
      <c r="AAA80" s="39"/>
      <c r="AAB80" s="39"/>
      <c r="AAC80" s="39"/>
      <c r="AAD80" s="39"/>
      <c r="AAE80" s="39"/>
      <c r="AAF80" s="39"/>
      <c r="AAG80" s="39"/>
      <c r="AAH80" s="39"/>
      <c r="AAI80" s="39"/>
      <c r="AAJ80" s="39"/>
      <c r="AAK80" s="39"/>
      <c r="AAL80" s="39"/>
      <c r="AAM80" s="39"/>
      <c r="AAN80" s="39"/>
      <c r="AAO80" s="39"/>
      <c r="AAP80" s="39"/>
      <c r="AAQ80" s="39"/>
      <c r="AAR80" s="39"/>
      <c r="AAS80" s="39"/>
      <c r="AAT80" s="39"/>
      <c r="AAU80" s="39"/>
      <c r="AAV80" s="39"/>
      <c r="AAW80" s="39"/>
      <c r="AAX80" s="39"/>
      <c r="AAY80" s="39"/>
      <c r="AAZ80" s="39"/>
      <c r="ABA80" s="39"/>
      <c r="ABB80" s="39"/>
      <c r="ABC80" s="39"/>
      <c r="ABD80" s="39"/>
      <c r="ABE80" s="39"/>
      <c r="ABF80" s="39"/>
      <c r="ABG80" s="39"/>
      <c r="ABH80" s="39"/>
      <c r="ABI80" s="39"/>
      <c r="ABJ80" s="39"/>
      <c r="ABK80" s="39"/>
      <c r="ABL80" s="39"/>
      <c r="ABM80" s="39"/>
      <c r="ABN80" s="39"/>
      <c r="ABO80" s="39"/>
      <c r="ABP80" s="39"/>
      <c r="ABQ80" s="39"/>
      <c r="ABR80" s="39"/>
      <c r="ABS80" s="39"/>
      <c r="ABT80" s="39"/>
      <c r="ABU80" s="39"/>
      <c r="ABV80" s="39"/>
      <c r="ABW80" s="39"/>
      <c r="ABX80" s="39"/>
      <c r="ABY80" s="39"/>
      <c r="ABZ80" s="39"/>
      <c r="ACA80" s="39"/>
      <c r="ACB80" s="39"/>
      <c r="ACC80" s="39"/>
      <c r="ACD80" s="39"/>
      <c r="ACE80" s="39"/>
      <c r="ACF80" s="39"/>
      <c r="ACG80" s="39"/>
      <c r="ACH80" s="39"/>
      <c r="ACI80" s="39"/>
      <c r="ACJ80" s="39"/>
      <c r="ACK80" s="39"/>
      <c r="ACL80" s="39"/>
      <c r="ACM80" s="39"/>
      <c r="ACN80" s="39"/>
      <c r="ACO80" s="39"/>
      <c r="ACP80" s="39"/>
      <c r="ACQ80" s="39"/>
      <c r="ACR80" s="39"/>
      <c r="ACS80" s="39"/>
      <c r="ACT80" s="39"/>
      <c r="ACU80" s="39"/>
      <c r="ACV80" s="39"/>
      <c r="ACW80" s="39"/>
      <c r="ACX80" s="39"/>
      <c r="ACY80" s="39"/>
      <c r="ACZ80" s="39"/>
      <c r="ADA80" s="39"/>
      <c r="ADB80" s="39"/>
      <c r="ADC80" s="39"/>
      <c r="ADD80" s="39"/>
      <c r="ADE80" s="39"/>
      <c r="ADF80" s="39"/>
      <c r="ADG80" s="39"/>
      <c r="ADH80" s="39"/>
      <c r="ADI80" s="39"/>
      <c r="ADJ80" s="39"/>
      <c r="ADK80" s="39"/>
      <c r="ADL80" s="39"/>
      <c r="ADM80" s="39"/>
      <c r="ADN80" s="39"/>
      <c r="ADO80" s="39"/>
      <c r="ADP80" s="39"/>
      <c r="ADQ80" s="39"/>
      <c r="ADR80" s="39"/>
      <c r="ADS80" s="39"/>
      <c r="ADT80" s="39"/>
      <c r="ADU80" s="39"/>
      <c r="ADV80" s="39"/>
      <c r="ADW80" s="39"/>
      <c r="ADX80" s="39"/>
      <c r="ADY80" s="39"/>
      <c r="ADZ80" s="39"/>
      <c r="AEA80" s="39"/>
      <c r="AEB80" s="39"/>
      <c r="AEC80" s="39"/>
      <c r="AED80" s="39"/>
      <c r="AEE80" s="39"/>
      <c r="AEF80" s="39"/>
      <c r="AEG80" s="39"/>
      <c r="AEH80" s="39"/>
      <c r="AEI80" s="39"/>
      <c r="AEJ80" s="39"/>
      <c r="AEK80" s="39"/>
      <c r="AEL80" s="39"/>
      <c r="AEM80" s="39"/>
      <c r="AEN80" s="39"/>
      <c r="AEO80" s="39"/>
      <c r="AEP80" s="39"/>
      <c r="AEQ80" s="39"/>
      <c r="AER80" s="39"/>
      <c r="AES80" s="39"/>
      <c r="AET80" s="39"/>
      <c r="AEU80" s="39"/>
      <c r="AEV80" s="39"/>
      <c r="AEW80" s="39"/>
      <c r="AEX80" s="39"/>
      <c r="AEY80" s="39"/>
      <c r="AEZ80" s="39"/>
      <c r="AFA80" s="39"/>
      <c r="AFB80" s="39"/>
      <c r="AFC80" s="39"/>
      <c r="AFD80" s="39"/>
      <c r="AFE80" s="39"/>
      <c r="AFF80" s="39"/>
      <c r="AFG80" s="39"/>
      <c r="AFH80" s="39"/>
      <c r="AFI80" s="39"/>
      <c r="AFJ80" s="39"/>
      <c r="AFK80" s="39"/>
      <c r="AFL80" s="39"/>
      <c r="AFM80" s="39"/>
      <c r="AFN80" s="39"/>
      <c r="AFO80" s="39"/>
      <c r="AFP80" s="39"/>
      <c r="AFQ80" s="39"/>
      <c r="AFR80" s="39"/>
      <c r="AFS80" s="39"/>
      <c r="AFT80" s="39"/>
      <c r="AFU80" s="39"/>
      <c r="AFV80" s="39"/>
      <c r="AFW80" s="39"/>
      <c r="AFX80" s="39"/>
      <c r="AFY80" s="39"/>
      <c r="AFZ80" s="39"/>
      <c r="AGA80" s="39"/>
      <c r="AGB80" s="39"/>
      <c r="AGC80" s="39"/>
      <c r="AGD80" s="39"/>
      <c r="AGE80" s="39"/>
      <c r="AGF80" s="39"/>
      <c r="AGG80" s="39"/>
      <c r="AGH80" s="39"/>
      <c r="AGI80" s="39"/>
      <c r="AGJ80" s="39"/>
      <c r="AGK80" s="39"/>
      <c r="AGL80" s="39"/>
      <c r="AGM80" s="39"/>
      <c r="AGN80" s="39"/>
      <c r="AGO80" s="39"/>
      <c r="AGP80" s="39"/>
      <c r="AGQ80" s="39"/>
      <c r="AGR80" s="39"/>
      <c r="AGS80" s="39"/>
      <c r="AGT80" s="39"/>
      <c r="AGU80" s="39"/>
      <c r="AGV80" s="39"/>
      <c r="AGW80" s="39"/>
      <c r="AGX80" s="39"/>
      <c r="AGY80" s="39"/>
      <c r="AGZ80" s="39"/>
      <c r="AHA80" s="39"/>
      <c r="AHB80" s="39"/>
      <c r="AHC80" s="39"/>
      <c r="AHD80" s="39"/>
      <c r="AHE80" s="39"/>
      <c r="AHF80" s="39"/>
      <c r="AHG80" s="39"/>
      <c r="AHH80" s="39"/>
      <c r="AHI80" s="39"/>
      <c r="AHJ80" s="39"/>
      <c r="AHK80" s="39"/>
      <c r="AHL80" s="39"/>
      <c r="AHM80" s="39"/>
      <c r="AHN80" s="39"/>
      <c r="AHO80" s="39"/>
      <c r="AHP80" s="39"/>
      <c r="AHQ80" s="39"/>
      <c r="AHR80" s="39"/>
      <c r="AHS80" s="39"/>
      <c r="AHT80" s="39"/>
      <c r="AHU80" s="39"/>
      <c r="AHV80" s="39"/>
      <c r="AHW80" s="39"/>
      <c r="AHX80" s="39"/>
      <c r="AHY80" s="39"/>
      <c r="AHZ80" s="39"/>
      <c r="AIA80" s="39"/>
      <c r="AIB80" s="39"/>
      <c r="AIC80" s="39"/>
      <c r="AID80" s="39"/>
      <c r="AIE80" s="39"/>
      <c r="AIF80" s="39"/>
      <c r="AIG80" s="39"/>
      <c r="AIH80" s="39"/>
      <c r="AII80" s="39"/>
      <c r="AIJ80" s="39"/>
    </row>
    <row r="81" spans="1:920" s="40" customFormat="1" ht="12.75" customHeight="1">
      <c r="A81" s="22">
        <v>0.51</v>
      </c>
      <c r="B81" s="22">
        <v>1.34</v>
      </c>
      <c r="C81" s="22" t="str">
        <f t="shared" si="3"/>
        <v/>
      </c>
      <c r="D81" s="22" t="str">
        <f t="shared" si="3"/>
        <v/>
      </c>
      <c r="E81" s="68" t="s">
        <v>132</v>
      </c>
      <c r="F81" s="78" t="s">
        <v>133</v>
      </c>
      <c r="G81" s="79"/>
      <c r="H81" s="37" t="s">
        <v>28</v>
      </c>
      <c r="I81" s="71">
        <v>551</v>
      </c>
      <c r="J81" s="80"/>
      <c r="K81" s="80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  <c r="WT81" s="39"/>
      <c r="WU81" s="39"/>
      <c r="WV81" s="39"/>
      <c r="WW81" s="39"/>
      <c r="WX81" s="39"/>
      <c r="WY81" s="39"/>
      <c r="WZ81" s="39"/>
      <c r="XA81" s="39"/>
      <c r="XB81" s="39"/>
      <c r="XC81" s="39"/>
      <c r="XD81" s="39"/>
      <c r="XE81" s="39"/>
      <c r="XF81" s="39"/>
      <c r="XG81" s="39"/>
      <c r="XH81" s="39"/>
      <c r="XI81" s="39"/>
      <c r="XJ81" s="39"/>
      <c r="XK81" s="39"/>
      <c r="XL81" s="39"/>
      <c r="XM81" s="39"/>
      <c r="XN81" s="39"/>
      <c r="XO81" s="39"/>
      <c r="XP81" s="39"/>
      <c r="XQ81" s="39"/>
      <c r="XR81" s="39"/>
      <c r="XS81" s="39"/>
      <c r="XT81" s="39"/>
      <c r="XU81" s="39"/>
      <c r="XV81" s="39"/>
      <c r="XW81" s="39"/>
      <c r="XX81" s="39"/>
      <c r="XY81" s="39"/>
      <c r="XZ81" s="39"/>
      <c r="YA81" s="39"/>
      <c r="YB81" s="39"/>
      <c r="YC81" s="39"/>
      <c r="YD81" s="39"/>
      <c r="YE81" s="39"/>
      <c r="YF81" s="39"/>
      <c r="YG81" s="39"/>
      <c r="YH81" s="39"/>
      <c r="YI81" s="39"/>
      <c r="YJ81" s="39"/>
      <c r="YK81" s="39"/>
      <c r="YL81" s="39"/>
      <c r="YM81" s="39"/>
      <c r="YN81" s="39"/>
      <c r="YO81" s="39"/>
      <c r="YP81" s="39"/>
      <c r="YQ81" s="39"/>
      <c r="YR81" s="39"/>
      <c r="YS81" s="39"/>
      <c r="YT81" s="39"/>
      <c r="YU81" s="39"/>
      <c r="YV81" s="39"/>
      <c r="YW81" s="39"/>
      <c r="YX81" s="39"/>
      <c r="YY81" s="39"/>
      <c r="YZ81" s="39"/>
      <c r="ZA81" s="39"/>
      <c r="ZB81" s="39"/>
      <c r="ZC81" s="39"/>
      <c r="ZD81" s="39"/>
      <c r="ZE81" s="39"/>
      <c r="ZF81" s="39"/>
      <c r="ZG81" s="39"/>
      <c r="ZH81" s="39"/>
      <c r="ZI81" s="39"/>
      <c r="ZJ81" s="39"/>
      <c r="ZK81" s="39"/>
      <c r="ZL81" s="39"/>
      <c r="ZM81" s="39"/>
      <c r="ZN81" s="39"/>
      <c r="ZO81" s="39"/>
      <c r="ZP81" s="39"/>
      <c r="ZQ81" s="39"/>
      <c r="ZR81" s="39"/>
      <c r="ZS81" s="39"/>
      <c r="ZT81" s="39"/>
      <c r="ZU81" s="39"/>
      <c r="ZV81" s="39"/>
      <c r="ZW81" s="39"/>
      <c r="ZX81" s="39"/>
      <c r="ZY81" s="39"/>
      <c r="ZZ81" s="39"/>
      <c r="AAA81" s="39"/>
      <c r="AAB81" s="39"/>
      <c r="AAC81" s="39"/>
      <c r="AAD81" s="39"/>
      <c r="AAE81" s="39"/>
      <c r="AAF81" s="39"/>
      <c r="AAG81" s="39"/>
      <c r="AAH81" s="39"/>
      <c r="AAI81" s="39"/>
      <c r="AAJ81" s="39"/>
      <c r="AAK81" s="39"/>
      <c r="AAL81" s="39"/>
      <c r="AAM81" s="39"/>
      <c r="AAN81" s="39"/>
      <c r="AAO81" s="39"/>
      <c r="AAP81" s="39"/>
      <c r="AAQ81" s="39"/>
      <c r="AAR81" s="39"/>
      <c r="AAS81" s="39"/>
      <c r="AAT81" s="39"/>
      <c r="AAU81" s="39"/>
      <c r="AAV81" s="39"/>
      <c r="AAW81" s="39"/>
      <c r="AAX81" s="39"/>
      <c r="AAY81" s="39"/>
      <c r="AAZ81" s="39"/>
      <c r="ABA81" s="39"/>
      <c r="ABB81" s="39"/>
      <c r="ABC81" s="39"/>
      <c r="ABD81" s="39"/>
      <c r="ABE81" s="39"/>
      <c r="ABF81" s="39"/>
      <c r="ABG81" s="39"/>
      <c r="ABH81" s="39"/>
      <c r="ABI81" s="39"/>
      <c r="ABJ81" s="39"/>
      <c r="ABK81" s="39"/>
      <c r="ABL81" s="39"/>
      <c r="ABM81" s="39"/>
      <c r="ABN81" s="39"/>
      <c r="ABO81" s="39"/>
      <c r="ABP81" s="39"/>
      <c r="ABQ81" s="39"/>
      <c r="ABR81" s="39"/>
      <c r="ABS81" s="39"/>
      <c r="ABT81" s="39"/>
      <c r="ABU81" s="39"/>
      <c r="ABV81" s="39"/>
      <c r="ABW81" s="39"/>
      <c r="ABX81" s="39"/>
      <c r="ABY81" s="39"/>
      <c r="ABZ81" s="39"/>
      <c r="ACA81" s="39"/>
      <c r="ACB81" s="39"/>
      <c r="ACC81" s="39"/>
      <c r="ACD81" s="39"/>
      <c r="ACE81" s="39"/>
      <c r="ACF81" s="39"/>
      <c r="ACG81" s="39"/>
      <c r="ACH81" s="39"/>
      <c r="ACI81" s="39"/>
      <c r="ACJ81" s="39"/>
      <c r="ACK81" s="39"/>
      <c r="ACL81" s="39"/>
      <c r="ACM81" s="39"/>
      <c r="ACN81" s="39"/>
      <c r="ACO81" s="39"/>
      <c r="ACP81" s="39"/>
      <c r="ACQ81" s="39"/>
      <c r="ACR81" s="39"/>
      <c r="ACS81" s="39"/>
      <c r="ACT81" s="39"/>
      <c r="ACU81" s="39"/>
      <c r="ACV81" s="39"/>
      <c r="ACW81" s="39"/>
      <c r="ACX81" s="39"/>
      <c r="ACY81" s="39"/>
      <c r="ACZ81" s="39"/>
      <c r="ADA81" s="39"/>
      <c r="ADB81" s="39"/>
      <c r="ADC81" s="39"/>
      <c r="ADD81" s="39"/>
      <c r="ADE81" s="39"/>
      <c r="ADF81" s="39"/>
      <c r="ADG81" s="39"/>
      <c r="ADH81" s="39"/>
      <c r="ADI81" s="39"/>
      <c r="ADJ81" s="39"/>
      <c r="ADK81" s="39"/>
      <c r="ADL81" s="39"/>
      <c r="ADM81" s="39"/>
      <c r="ADN81" s="39"/>
      <c r="ADO81" s="39"/>
      <c r="ADP81" s="39"/>
      <c r="ADQ81" s="39"/>
      <c r="ADR81" s="39"/>
      <c r="ADS81" s="39"/>
      <c r="ADT81" s="39"/>
      <c r="ADU81" s="39"/>
      <c r="ADV81" s="39"/>
      <c r="ADW81" s="39"/>
      <c r="ADX81" s="39"/>
      <c r="ADY81" s="39"/>
      <c r="ADZ81" s="39"/>
      <c r="AEA81" s="39"/>
      <c r="AEB81" s="39"/>
      <c r="AEC81" s="39"/>
      <c r="AED81" s="39"/>
      <c r="AEE81" s="39"/>
      <c r="AEF81" s="39"/>
      <c r="AEG81" s="39"/>
      <c r="AEH81" s="39"/>
      <c r="AEI81" s="39"/>
      <c r="AEJ81" s="39"/>
      <c r="AEK81" s="39"/>
      <c r="AEL81" s="39"/>
      <c r="AEM81" s="39"/>
      <c r="AEN81" s="39"/>
      <c r="AEO81" s="39"/>
      <c r="AEP81" s="39"/>
      <c r="AEQ81" s="39"/>
      <c r="AER81" s="39"/>
      <c r="AES81" s="39"/>
      <c r="AET81" s="39"/>
      <c r="AEU81" s="39"/>
      <c r="AEV81" s="39"/>
      <c r="AEW81" s="39"/>
      <c r="AEX81" s="39"/>
      <c r="AEY81" s="39"/>
      <c r="AEZ81" s="39"/>
      <c r="AFA81" s="39"/>
      <c r="AFB81" s="39"/>
      <c r="AFC81" s="39"/>
      <c r="AFD81" s="39"/>
      <c r="AFE81" s="39"/>
      <c r="AFF81" s="39"/>
      <c r="AFG81" s="39"/>
      <c r="AFH81" s="39"/>
      <c r="AFI81" s="39"/>
      <c r="AFJ81" s="39"/>
      <c r="AFK81" s="39"/>
      <c r="AFL81" s="39"/>
      <c r="AFM81" s="39"/>
      <c r="AFN81" s="39"/>
      <c r="AFO81" s="39"/>
      <c r="AFP81" s="39"/>
      <c r="AFQ81" s="39"/>
      <c r="AFR81" s="39"/>
      <c r="AFS81" s="39"/>
      <c r="AFT81" s="39"/>
      <c r="AFU81" s="39"/>
      <c r="AFV81" s="39"/>
      <c r="AFW81" s="39"/>
      <c r="AFX81" s="39"/>
      <c r="AFY81" s="39"/>
      <c r="AFZ81" s="39"/>
      <c r="AGA81" s="39"/>
      <c r="AGB81" s="39"/>
      <c r="AGC81" s="39"/>
      <c r="AGD81" s="39"/>
      <c r="AGE81" s="39"/>
      <c r="AGF81" s="39"/>
      <c r="AGG81" s="39"/>
      <c r="AGH81" s="39"/>
      <c r="AGI81" s="39"/>
      <c r="AGJ81" s="39"/>
      <c r="AGK81" s="39"/>
      <c r="AGL81" s="39"/>
      <c r="AGM81" s="39"/>
      <c r="AGN81" s="39"/>
      <c r="AGO81" s="39"/>
      <c r="AGP81" s="39"/>
      <c r="AGQ81" s="39"/>
      <c r="AGR81" s="39"/>
      <c r="AGS81" s="39"/>
      <c r="AGT81" s="39"/>
      <c r="AGU81" s="39"/>
      <c r="AGV81" s="39"/>
      <c r="AGW81" s="39"/>
      <c r="AGX81" s="39"/>
      <c r="AGY81" s="39"/>
      <c r="AGZ81" s="39"/>
      <c r="AHA81" s="39"/>
      <c r="AHB81" s="39"/>
      <c r="AHC81" s="39"/>
      <c r="AHD81" s="39"/>
      <c r="AHE81" s="39"/>
      <c r="AHF81" s="39"/>
      <c r="AHG81" s="39"/>
      <c r="AHH81" s="39"/>
      <c r="AHI81" s="39"/>
      <c r="AHJ81" s="39"/>
      <c r="AHK81" s="39"/>
      <c r="AHL81" s="39"/>
      <c r="AHM81" s="39"/>
      <c r="AHN81" s="39"/>
      <c r="AHO81" s="39"/>
      <c r="AHP81" s="39"/>
      <c r="AHQ81" s="39"/>
      <c r="AHR81" s="39"/>
      <c r="AHS81" s="39"/>
      <c r="AHT81" s="39"/>
      <c r="AHU81" s="39"/>
      <c r="AHV81" s="39"/>
      <c r="AHW81" s="39"/>
      <c r="AHX81" s="39"/>
      <c r="AHY81" s="39"/>
      <c r="AHZ81" s="39"/>
      <c r="AIA81" s="39"/>
      <c r="AIB81" s="39"/>
      <c r="AIC81" s="39"/>
      <c r="AID81" s="39"/>
      <c r="AIE81" s="39"/>
      <c r="AIF81" s="39"/>
      <c r="AIG81" s="39"/>
      <c r="AIH81" s="39"/>
      <c r="AII81" s="39"/>
      <c r="AIJ81" s="39"/>
    </row>
    <row r="82" spans="1:920" s="40" customFormat="1" ht="12.75" customHeight="1">
      <c r="A82" s="22">
        <v>0.52</v>
      </c>
      <c r="B82" s="22">
        <v>1.35</v>
      </c>
      <c r="C82" s="22" t="str">
        <f t="shared" si="3"/>
        <v/>
      </c>
      <c r="D82" s="22" t="str">
        <f t="shared" si="3"/>
        <v/>
      </c>
      <c r="E82" s="68" t="s">
        <v>134</v>
      </c>
      <c r="F82" s="78" t="s">
        <v>135</v>
      </c>
      <c r="G82" s="79"/>
      <c r="H82" s="37" t="s">
        <v>28</v>
      </c>
      <c r="I82" s="71">
        <v>552</v>
      </c>
      <c r="J82" s="80"/>
      <c r="K82" s="80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  <c r="YC82" s="39"/>
      <c r="YD82" s="39"/>
      <c r="YE82" s="39"/>
      <c r="YF82" s="39"/>
      <c r="YG82" s="39"/>
      <c r="YH82" s="39"/>
      <c r="YI82" s="39"/>
      <c r="YJ82" s="39"/>
      <c r="YK82" s="39"/>
      <c r="YL82" s="39"/>
      <c r="YM82" s="39"/>
      <c r="YN82" s="39"/>
      <c r="YO82" s="39"/>
      <c r="YP82" s="39"/>
      <c r="YQ82" s="39"/>
      <c r="YR82" s="39"/>
      <c r="YS82" s="39"/>
      <c r="YT82" s="39"/>
      <c r="YU82" s="39"/>
      <c r="YV82" s="39"/>
      <c r="YW82" s="39"/>
      <c r="YX82" s="39"/>
      <c r="YY82" s="39"/>
      <c r="YZ82" s="39"/>
      <c r="ZA82" s="39"/>
      <c r="ZB82" s="39"/>
      <c r="ZC82" s="39"/>
      <c r="ZD82" s="39"/>
      <c r="ZE82" s="39"/>
      <c r="ZF82" s="39"/>
      <c r="ZG82" s="39"/>
      <c r="ZH82" s="39"/>
      <c r="ZI82" s="39"/>
      <c r="ZJ82" s="39"/>
      <c r="ZK82" s="39"/>
      <c r="ZL82" s="39"/>
      <c r="ZM82" s="39"/>
      <c r="ZN82" s="39"/>
      <c r="ZO82" s="39"/>
      <c r="ZP82" s="39"/>
      <c r="ZQ82" s="39"/>
      <c r="ZR82" s="39"/>
      <c r="ZS82" s="39"/>
      <c r="ZT82" s="39"/>
      <c r="ZU82" s="39"/>
      <c r="ZV82" s="39"/>
      <c r="ZW82" s="39"/>
      <c r="ZX82" s="39"/>
      <c r="ZY82" s="39"/>
      <c r="ZZ82" s="39"/>
      <c r="AAA82" s="39"/>
      <c r="AAB82" s="39"/>
      <c r="AAC82" s="39"/>
      <c r="AAD82" s="39"/>
      <c r="AAE82" s="39"/>
      <c r="AAF82" s="39"/>
      <c r="AAG82" s="39"/>
      <c r="AAH82" s="39"/>
      <c r="AAI82" s="39"/>
      <c r="AAJ82" s="39"/>
      <c r="AAK82" s="39"/>
      <c r="AAL82" s="39"/>
      <c r="AAM82" s="39"/>
      <c r="AAN82" s="39"/>
      <c r="AAO82" s="39"/>
      <c r="AAP82" s="39"/>
      <c r="AAQ82" s="39"/>
      <c r="AAR82" s="39"/>
      <c r="AAS82" s="39"/>
      <c r="AAT82" s="39"/>
      <c r="AAU82" s="39"/>
      <c r="AAV82" s="39"/>
      <c r="AAW82" s="39"/>
      <c r="AAX82" s="39"/>
      <c r="AAY82" s="39"/>
      <c r="AAZ82" s="39"/>
      <c r="ABA82" s="39"/>
      <c r="ABB82" s="39"/>
      <c r="ABC82" s="39"/>
      <c r="ABD82" s="39"/>
      <c r="ABE82" s="39"/>
      <c r="ABF82" s="39"/>
      <c r="ABG82" s="39"/>
      <c r="ABH82" s="39"/>
      <c r="ABI82" s="39"/>
      <c r="ABJ82" s="39"/>
      <c r="ABK82" s="39"/>
      <c r="ABL82" s="39"/>
      <c r="ABM82" s="39"/>
      <c r="ABN82" s="39"/>
      <c r="ABO82" s="39"/>
      <c r="ABP82" s="39"/>
      <c r="ABQ82" s="39"/>
      <c r="ABR82" s="39"/>
      <c r="ABS82" s="39"/>
      <c r="ABT82" s="39"/>
      <c r="ABU82" s="39"/>
      <c r="ABV82" s="39"/>
      <c r="ABW82" s="39"/>
      <c r="ABX82" s="39"/>
      <c r="ABY82" s="39"/>
      <c r="ABZ82" s="39"/>
      <c r="ACA82" s="39"/>
      <c r="ACB82" s="39"/>
      <c r="ACC82" s="39"/>
      <c r="ACD82" s="39"/>
      <c r="ACE82" s="39"/>
      <c r="ACF82" s="39"/>
      <c r="ACG82" s="39"/>
      <c r="ACH82" s="39"/>
      <c r="ACI82" s="39"/>
      <c r="ACJ82" s="39"/>
      <c r="ACK82" s="39"/>
      <c r="ACL82" s="39"/>
      <c r="ACM82" s="39"/>
      <c r="ACN82" s="39"/>
      <c r="ACO82" s="39"/>
      <c r="ACP82" s="39"/>
      <c r="ACQ82" s="39"/>
      <c r="ACR82" s="39"/>
      <c r="ACS82" s="39"/>
      <c r="ACT82" s="39"/>
      <c r="ACU82" s="39"/>
      <c r="ACV82" s="39"/>
      <c r="ACW82" s="39"/>
      <c r="ACX82" s="39"/>
      <c r="ACY82" s="39"/>
      <c r="ACZ82" s="39"/>
      <c r="ADA82" s="39"/>
      <c r="ADB82" s="39"/>
      <c r="ADC82" s="39"/>
      <c r="ADD82" s="39"/>
      <c r="ADE82" s="39"/>
      <c r="ADF82" s="39"/>
      <c r="ADG82" s="39"/>
      <c r="ADH82" s="39"/>
      <c r="ADI82" s="39"/>
      <c r="ADJ82" s="39"/>
      <c r="ADK82" s="39"/>
      <c r="ADL82" s="39"/>
      <c r="ADM82" s="39"/>
      <c r="ADN82" s="39"/>
      <c r="ADO82" s="39"/>
      <c r="ADP82" s="39"/>
      <c r="ADQ82" s="39"/>
      <c r="ADR82" s="39"/>
      <c r="ADS82" s="39"/>
      <c r="ADT82" s="39"/>
      <c r="ADU82" s="39"/>
      <c r="ADV82" s="39"/>
      <c r="ADW82" s="39"/>
      <c r="ADX82" s="39"/>
      <c r="ADY82" s="39"/>
      <c r="ADZ82" s="39"/>
      <c r="AEA82" s="39"/>
      <c r="AEB82" s="39"/>
      <c r="AEC82" s="39"/>
      <c r="AED82" s="39"/>
      <c r="AEE82" s="39"/>
      <c r="AEF82" s="39"/>
      <c r="AEG82" s="39"/>
      <c r="AEH82" s="39"/>
      <c r="AEI82" s="39"/>
      <c r="AEJ82" s="39"/>
      <c r="AEK82" s="39"/>
      <c r="AEL82" s="39"/>
      <c r="AEM82" s="39"/>
      <c r="AEN82" s="39"/>
      <c r="AEO82" s="39"/>
      <c r="AEP82" s="39"/>
      <c r="AEQ82" s="39"/>
      <c r="AER82" s="39"/>
      <c r="AES82" s="39"/>
      <c r="AET82" s="39"/>
      <c r="AEU82" s="39"/>
      <c r="AEV82" s="39"/>
      <c r="AEW82" s="39"/>
      <c r="AEX82" s="39"/>
      <c r="AEY82" s="39"/>
      <c r="AEZ82" s="39"/>
      <c r="AFA82" s="39"/>
      <c r="AFB82" s="39"/>
      <c r="AFC82" s="39"/>
      <c r="AFD82" s="39"/>
      <c r="AFE82" s="39"/>
      <c r="AFF82" s="39"/>
      <c r="AFG82" s="39"/>
      <c r="AFH82" s="39"/>
      <c r="AFI82" s="39"/>
      <c r="AFJ82" s="39"/>
      <c r="AFK82" s="39"/>
      <c r="AFL82" s="39"/>
      <c r="AFM82" s="39"/>
      <c r="AFN82" s="39"/>
      <c r="AFO82" s="39"/>
      <c r="AFP82" s="39"/>
      <c r="AFQ82" s="39"/>
      <c r="AFR82" s="39"/>
      <c r="AFS82" s="39"/>
      <c r="AFT82" s="39"/>
      <c r="AFU82" s="39"/>
      <c r="AFV82" s="39"/>
      <c r="AFW82" s="39"/>
      <c r="AFX82" s="39"/>
      <c r="AFY82" s="39"/>
      <c r="AFZ82" s="39"/>
      <c r="AGA82" s="39"/>
      <c r="AGB82" s="39"/>
      <c r="AGC82" s="39"/>
      <c r="AGD82" s="39"/>
      <c r="AGE82" s="39"/>
      <c r="AGF82" s="39"/>
      <c r="AGG82" s="39"/>
      <c r="AGH82" s="39"/>
      <c r="AGI82" s="39"/>
      <c r="AGJ82" s="39"/>
      <c r="AGK82" s="39"/>
      <c r="AGL82" s="39"/>
      <c r="AGM82" s="39"/>
      <c r="AGN82" s="39"/>
      <c r="AGO82" s="39"/>
      <c r="AGP82" s="39"/>
      <c r="AGQ82" s="39"/>
      <c r="AGR82" s="39"/>
      <c r="AGS82" s="39"/>
      <c r="AGT82" s="39"/>
      <c r="AGU82" s="39"/>
      <c r="AGV82" s="39"/>
      <c r="AGW82" s="39"/>
      <c r="AGX82" s="39"/>
      <c r="AGY82" s="39"/>
      <c r="AGZ82" s="39"/>
      <c r="AHA82" s="39"/>
      <c r="AHB82" s="39"/>
      <c r="AHC82" s="39"/>
      <c r="AHD82" s="39"/>
      <c r="AHE82" s="39"/>
      <c r="AHF82" s="39"/>
      <c r="AHG82" s="39"/>
      <c r="AHH82" s="39"/>
      <c r="AHI82" s="39"/>
      <c r="AHJ82" s="39"/>
      <c r="AHK82" s="39"/>
      <c r="AHL82" s="39"/>
      <c r="AHM82" s="39"/>
      <c r="AHN82" s="39"/>
      <c r="AHO82" s="39"/>
      <c r="AHP82" s="39"/>
      <c r="AHQ82" s="39"/>
      <c r="AHR82" s="39"/>
      <c r="AHS82" s="39"/>
      <c r="AHT82" s="39"/>
      <c r="AHU82" s="39"/>
      <c r="AHV82" s="39"/>
      <c r="AHW82" s="39"/>
      <c r="AHX82" s="39"/>
      <c r="AHY82" s="39"/>
      <c r="AHZ82" s="39"/>
      <c r="AIA82" s="39"/>
      <c r="AIB82" s="39"/>
      <c r="AIC82" s="39"/>
      <c r="AID82" s="39"/>
      <c r="AIE82" s="39"/>
      <c r="AIF82" s="39"/>
      <c r="AIG82" s="39"/>
      <c r="AIH82" s="39"/>
      <c r="AII82" s="39"/>
      <c r="AIJ82" s="39"/>
    </row>
    <row r="83" spans="1:920" s="40" customFormat="1" ht="12.75" customHeight="1">
      <c r="A83" s="22">
        <v>0.53</v>
      </c>
      <c r="B83" s="22">
        <v>1.36</v>
      </c>
      <c r="C83" s="22" t="str">
        <f t="shared" si="3"/>
        <v/>
      </c>
      <c r="D83" s="22" t="str">
        <f t="shared" si="3"/>
        <v/>
      </c>
      <c r="E83" s="68" t="s">
        <v>136</v>
      </c>
      <c r="F83" s="78" t="s">
        <v>137</v>
      </c>
      <c r="G83" s="79"/>
      <c r="H83" s="37" t="s">
        <v>64</v>
      </c>
      <c r="I83" s="71">
        <v>553</v>
      </c>
      <c r="J83" s="80"/>
      <c r="K83" s="80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  <c r="WT83" s="39"/>
      <c r="WU83" s="39"/>
      <c r="WV83" s="39"/>
      <c r="WW83" s="39"/>
      <c r="WX83" s="39"/>
      <c r="WY83" s="39"/>
      <c r="WZ83" s="39"/>
      <c r="XA83" s="39"/>
      <c r="XB83" s="39"/>
      <c r="XC83" s="39"/>
      <c r="XD83" s="39"/>
      <c r="XE83" s="39"/>
      <c r="XF83" s="39"/>
      <c r="XG83" s="39"/>
      <c r="XH83" s="39"/>
      <c r="XI83" s="39"/>
      <c r="XJ83" s="39"/>
      <c r="XK83" s="39"/>
      <c r="XL83" s="39"/>
      <c r="XM83" s="39"/>
      <c r="XN83" s="39"/>
      <c r="XO83" s="39"/>
      <c r="XP83" s="39"/>
      <c r="XQ83" s="39"/>
      <c r="XR83" s="39"/>
      <c r="XS83" s="39"/>
      <c r="XT83" s="39"/>
      <c r="XU83" s="39"/>
      <c r="XV83" s="39"/>
      <c r="XW83" s="39"/>
      <c r="XX83" s="39"/>
      <c r="XY83" s="39"/>
      <c r="XZ83" s="39"/>
      <c r="YA83" s="39"/>
      <c r="YB83" s="39"/>
      <c r="YC83" s="39"/>
      <c r="YD83" s="39"/>
      <c r="YE83" s="39"/>
      <c r="YF83" s="39"/>
      <c r="YG83" s="39"/>
      <c r="YH83" s="39"/>
      <c r="YI83" s="39"/>
      <c r="YJ83" s="39"/>
      <c r="YK83" s="39"/>
      <c r="YL83" s="39"/>
      <c r="YM83" s="39"/>
      <c r="YN83" s="39"/>
      <c r="YO83" s="39"/>
      <c r="YP83" s="39"/>
      <c r="YQ83" s="39"/>
      <c r="YR83" s="39"/>
      <c r="YS83" s="39"/>
      <c r="YT83" s="39"/>
      <c r="YU83" s="39"/>
      <c r="YV83" s="39"/>
      <c r="YW83" s="39"/>
      <c r="YX83" s="39"/>
      <c r="YY83" s="39"/>
      <c r="YZ83" s="39"/>
      <c r="ZA83" s="39"/>
      <c r="ZB83" s="39"/>
      <c r="ZC83" s="39"/>
      <c r="ZD83" s="39"/>
      <c r="ZE83" s="39"/>
      <c r="ZF83" s="39"/>
      <c r="ZG83" s="39"/>
      <c r="ZH83" s="39"/>
      <c r="ZI83" s="39"/>
      <c r="ZJ83" s="39"/>
      <c r="ZK83" s="39"/>
      <c r="ZL83" s="39"/>
      <c r="ZM83" s="39"/>
      <c r="ZN83" s="39"/>
      <c r="ZO83" s="39"/>
      <c r="ZP83" s="39"/>
      <c r="ZQ83" s="39"/>
      <c r="ZR83" s="39"/>
      <c r="ZS83" s="39"/>
      <c r="ZT83" s="39"/>
      <c r="ZU83" s="39"/>
      <c r="ZV83" s="39"/>
      <c r="ZW83" s="39"/>
      <c r="ZX83" s="39"/>
      <c r="ZY83" s="39"/>
      <c r="ZZ83" s="39"/>
      <c r="AAA83" s="39"/>
      <c r="AAB83" s="39"/>
      <c r="AAC83" s="39"/>
      <c r="AAD83" s="39"/>
      <c r="AAE83" s="39"/>
      <c r="AAF83" s="39"/>
      <c r="AAG83" s="39"/>
      <c r="AAH83" s="39"/>
      <c r="AAI83" s="39"/>
      <c r="AAJ83" s="39"/>
      <c r="AAK83" s="39"/>
      <c r="AAL83" s="39"/>
      <c r="AAM83" s="39"/>
      <c r="AAN83" s="39"/>
      <c r="AAO83" s="39"/>
      <c r="AAP83" s="39"/>
      <c r="AAQ83" s="39"/>
      <c r="AAR83" s="39"/>
      <c r="AAS83" s="39"/>
      <c r="AAT83" s="39"/>
      <c r="AAU83" s="39"/>
      <c r="AAV83" s="39"/>
      <c r="AAW83" s="39"/>
      <c r="AAX83" s="39"/>
      <c r="AAY83" s="39"/>
      <c r="AAZ83" s="39"/>
      <c r="ABA83" s="39"/>
      <c r="ABB83" s="39"/>
      <c r="ABC83" s="39"/>
      <c r="ABD83" s="39"/>
      <c r="ABE83" s="39"/>
      <c r="ABF83" s="39"/>
      <c r="ABG83" s="39"/>
      <c r="ABH83" s="39"/>
      <c r="ABI83" s="39"/>
      <c r="ABJ83" s="39"/>
      <c r="ABK83" s="39"/>
      <c r="ABL83" s="39"/>
      <c r="ABM83" s="39"/>
      <c r="ABN83" s="39"/>
      <c r="ABO83" s="39"/>
      <c r="ABP83" s="39"/>
      <c r="ABQ83" s="39"/>
      <c r="ABR83" s="39"/>
      <c r="ABS83" s="39"/>
      <c r="ABT83" s="39"/>
      <c r="ABU83" s="39"/>
      <c r="ABV83" s="39"/>
      <c r="ABW83" s="39"/>
      <c r="ABX83" s="39"/>
      <c r="ABY83" s="39"/>
      <c r="ABZ83" s="39"/>
      <c r="ACA83" s="39"/>
      <c r="ACB83" s="39"/>
      <c r="ACC83" s="39"/>
      <c r="ACD83" s="39"/>
      <c r="ACE83" s="39"/>
      <c r="ACF83" s="39"/>
      <c r="ACG83" s="39"/>
      <c r="ACH83" s="39"/>
      <c r="ACI83" s="39"/>
      <c r="ACJ83" s="39"/>
      <c r="ACK83" s="39"/>
      <c r="ACL83" s="39"/>
      <c r="ACM83" s="39"/>
      <c r="ACN83" s="39"/>
      <c r="ACO83" s="39"/>
      <c r="ACP83" s="39"/>
      <c r="ACQ83" s="39"/>
      <c r="ACR83" s="39"/>
      <c r="ACS83" s="39"/>
      <c r="ACT83" s="39"/>
      <c r="ACU83" s="39"/>
      <c r="ACV83" s="39"/>
      <c r="ACW83" s="39"/>
      <c r="ACX83" s="39"/>
      <c r="ACY83" s="39"/>
      <c r="ACZ83" s="39"/>
      <c r="ADA83" s="39"/>
      <c r="ADB83" s="39"/>
      <c r="ADC83" s="39"/>
      <c r="ADD83" s="39"/>
      <c r="ADE83" s="39"/>
      <c r="ADF83" s="39"/>
      <c r="ADG83" s="39"/>
      <c r="ADH83" s="39"/>
      <c r="ADI83" s="39"/>
      <c r="ADJ83" s="39"/>
      <c r="ADK83" s="39"/>
      <c r="ADL83" s="39"/>
      <c r="ADM83" s="39"/>
      <c r="ADN83" s="39"/>
      <c r="ADO83" s="39"/>
      <c r="ADP83" s="39"/>
      <c r="ADQ83" s="39"/>
      <c r="ADR83" s="39"/>
      <c r="ADS83" s="39"/>
      <c r="ADT83" s="39"/>
      <c r="ADU83" s="39"/>
      <c r="ADV83" s="39"/>
      <c r="ADW83" s="39"/>
      <c r="ADX83" s="39"/>
      <c r="ADY83" s="39"/>
      <c r="ADZ83" s="39"/>
      <c r="AEA83" s="39"/>
      <c r="AEB83" s="39"/>
      <c r="AEC83" s="39"/>
      <c r="AED83" s="39"/>
      <c r="AEE83" s="39"/>
      <c r="AEF83" s="39"/>
      <c r="AEG83" s="39"/>
      <c r="AEH83" s="39"/>
      <c r="AEI83" s="39"/>
      <c r="AEJ83" s="39"/>
      <c r="AEK83" s="39"/>
      <c r="AEL83" s="39"/>
      <c r="AEM83" s="39"/>
      <c r="AEN83" s="39"/>
      <c r="AEO83" s="39"/>
      <c r="AEP83" s="39"/>
      <c r="AEQ83" s="39"/>
      <c r="AER83" s="39"/>
      <c r="AES83" s="39"/>
      <c r="AET83" s="39"/>
      <c r="AEU83" s="39"/>
      <c r="AEV83" s="39"/>
      <c r="AEW83" s="39"/>
      <c r="AEX83" s="39"/>
      <c r="AEY83" s="39"/>
      <c r="AEZ83" s="39"/>
      <c r="AFA83" s="39"/>
      <c r="AFB83" s="39"/>
      <c r="AFC83" s="39"/>
      <c r="AFD83" s="39"/>
      <c r="AFE83" s="39"/>
      <c r="AFF83" s="39"/>
      <c r="AFG83" s="39"/>
      <c r="AFH83" s="39"/>
      <c r="AFI83" s="39"/>
      <c r="AFJ83" s="39"/>
      <c r="AFK83" s="39"/>
      <c r="AFL83" s="39"/>
      <c r="AFM83" s="39"/>
      <c r="AFN83" s="39"/>
      <c r="AFO83" s="39"/>
      <c r="AFP83" s="39"/>
      <c r="AFQ83" s="39"/>
      <c r="AFR83" s="39"/>
      <c r="AFS83" s="39"/>
      <c r="AFT83" s="39"/>
      <c r="AFU83" s="39"/>
      <c r="AFV83" s="39"/>
      <c r="AFW83" s="39"/>
      <c r="AFX83" s="39"/>
      <c r="AFY83" s="39"/>
      <c r="AFZ83" s="39"/>
      <c r="AGA83" s="39"/>
      <c r="AGB83" s="39"/>
      <c r="AGC83" s="39"/>
      <c r="AGD83" s="39"/>
      <c r="AGE83" s="39"/>
      <c r="AGF83" s="39"/>
      <c r="AGG83" s="39"/>
      <c r="AGH83" s="39"/>
      <c r="AGI83" s="39"/>
      <c r="AGJ83" s="39"/>
      <c r="AGK83" s="39"/>
      <c r="AGL83" s="39"/>
      <c r="AGM83" s="39"/>
      <c r="AGN83" s="39"/>
      <c r="AGO83" s="39"/>
      <c r="AGP83" s="39"/>
      <c r="AGQ83" s="39"/>
      <c r="AGR83" s="39"/>
      <c r="AGS83" s="39"/>
      <c r="AGT83" s="39"/>
      <c r="AGU83" s="39"/>
      <c r="AGV83" s="39"/>
      <c r="AGW83" s="39"/>
      <c r="AGX83" s="39"/>
      <c r="AGY83" s="39"/>
      <c r="AGZ83" s="39"/>
      <c r="AHA83" s="39"/>
      <c r="AHB83" s="39"/>
      <c r="AHC83" s="39"/>
      <c r="AHD83" s="39"/>
      <c r="AHE83" s="39"/>
      <c r="AHF83" s="39"/>
      <c r="AHG83" s="39"/>
      <c r="AHH83" s="39"/>
      <c r="AHI83" s="39"/>
      <c r="AHJ83" s="39"/>
      <c r="AHK83" s="39"/>
      <c r="AHL83" s="39"/>
      <c r="AHM83" s="39"/>
      <c r="AHN83" s="39"/>
      <c r="AHO83" s="39"/>
      <c r="AHP83" s="39"/>
      <c r="AHQ83" s="39"/>
      <c r="AHR83" s="39"/>
      <c r="AHS83" s="39"/>
      <c r="AHT83" s="39"/>
      <c r="AHU83" s="39"/>
      <c r="AHV83" s="39"/>
      <c r="AHW83" s="39"/>
      <c r="AHX83" s="39"/>
      <c r="AHY83" s="39"/>
      <c r="AHZ83" s="39"/>
      <c r="AIA83" s="39"/>
      <c r="AIB83" s="39"/>
      <c r="AIC83" s="39"/>
      <c r="AID83" s="39"/>
      <c r="AIE83" s="39"/>
      <c r="AIF83" s="39"/>
      <c r="AIG83" s="39"/>
      <c r="AIH83" s="39"/>
      <c r="AII83" s="39"/>
      <c r="AIJ83" s="39"/>
    </row>
    <row r="84" spans="1:920" s="40" customFormat="1" ht="12.75" customHeight="1">
      <c r="A84" s="22">
        <v>0.54</v>
      </c>
      <c r="B84" s="22">
        <v>1.37</v>
      </c>
      <c r="C84" s="22" t="str">
        <f t="shared" si="3"/>
        <v/>
      </c>
      <c r="D84" s="22" t="str">
        <f t="shared" si="3"/>
        <v/>
      </c>
      <c r="E84" s="68" t="s">
        <v>138</v>
      </c>
      <c r="F84" s="78" t="s">
        <v>139</v>
      </c>
      <c r="G84" s="79"/>
      <c r="H84" s="37" t="s">
        <v>28</v>
      </c>
      <c r="I84" s="71">
        <v>554</v>
      </c>
      <c r="J84" s="80"/>
      <c r="K84" s="80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  <c r="IX84" s="39"/>
      <c r="IY84" s="39"/>
      <c r="IZ84" s="39"/>
      <c r="JA84" s="39"/>
      <c r="JB84" s="39"/>
      <c r="JC84" s="39"/>
      <c r="JD84" s="39"/>
      <c r="JE84" s="39"/>
      <c r="JF84" s="39"/>
      <c r="JG84" s="39"/>
      <c r="JH84" s="39"/>
      <c r="JI84" s="39"/>
      <c r="JJ84" s="39"/>
      <c r="JK84" s="39"/>
      <c r="JL84" s="39"/>
      <c r="JM84" s="39"/>
      <c r="JN84" s="39"/>
      <c r="JO84" s="39"/>
      <c r="JP84" s="39"/>
      <c r="JQ84" s="39"/>
      <c r="JR84" s="39"/>
      <c r="JS84" s="39"/>
      <c r="JT84" s="39"/>
      <c r="JU84" s="39"/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39"/>
      <c r="KH84" s="39"/>
      <c r="KI84" s="39"/>
      <c r="KJ84" s="39"/>
      <c r="KK84" s="39"/>
      <c r="KL84" s="39"/>
      <c r="KM84" s="39"/>
      <c r="KN84" s="39"/>
      <c r="KO84" s="39"/>
      <c r="KP84" s="39"/>
      <c r="KQ84" s="39"/>
      <c r="KR84" s="39"/>
      <c r="KS84" s="39"/>
      <c r="KT84" s="39"/>
      <c r="KU84" s="39"/>
      <c r="KV84" s="39"/>
      <c r="KW84" s="39"/>
      <c r="KX84" s="39"/>
      <c r="KY84" s="39"/>
      <c r="KZ84" s="39"/>
      <c r="LA84" s="39"/>
      <c r="LB84" s="39"/>
      <c r="LC84" s="39"/>
      <c r="LD84" s="39"/>
      <c r="LE84" s="39"/>
      <c r="LF84" s="39"/>
      <c r="LG84" s="39"/>
      <c r="LH84" s="39"/>
      <c r="LI84" s="39"/>
      <c r="LJ84" s="39"/>
      <c r="LK84" s="39"/>
      <c r="LL84" s="39"/>
      <c r="LM84" s="39"/>
      <c r="LN84" s="39"/>
      <c r="LO84" s="39"/>
      <c r="LP84" s="39"/>
      <c r="LQ84" s="39"/>
      <c r="LR84" s="39"/>
      <c r="LS84" s="39"/>
      <c r="LT84" s="39"/>
      <c r="LU84" s="39"/>
      <c r="LV84" s="39"/>
      <c r="LW84" s="39"/>
      <c r="LX84" s="39"/>
      <c r="LY84" s="39"/>
      <c r="LZ84" s="39"/>
      <c r="MA84" s="39"/>
      <c r="MB84" s="39"/>
      <c r="MC84" s="39"/>
      <c r="MD84" s="39"/>
      <c r="ME84" s="39"/>
      <c r="MF84" s="39"/>
      <c r="MG84" s="39"/>
      <c r="MH84" s="39"/>
      <c r="MI84" s="39"/>
      <c r="MJ84" s="39"/>
      <c r="MK84" s="39"/>
      <c r="ML84" s="39"/>
      <c r="MM84" s="39"/>
      <c r="MN84" s="39"/>
      <c r="MO84" s="39"/>
      <c r="MP84" s="39"/>
      <c r="MQ84" s="39"/>
      <c r="MR84" s="39"/>
      <c r="MS84" s="39"/>
      <c r="MT84" s="39"/>
      <c r="MU84" s="39"/>
      <c r="MV84" s="39"/>
      <c r="MW84" s="39"/>
      <c r="MX84" s="39"/>
      <c r="MY84" s="39"/>
      <c r="MZ84" s="39"/>
      <c r="NA84" s="39"/>
      <c r="NB84" s="39"/>
      <c r="NC84" s="39"/>
      <c r="ND84" s="39"/>
      <c r="NE84" s="39"/>
      <c r="NF84" s="39"/>
      <c r="NG84" s="39"/>
      <c r="NH84" s="39"/>
      <c r="NI84" s="39"/>
      <c r="NJ84" s="39"/>
      <c r="NK84" s="39"/>
      <c r="NL84" s="39"/>
      <c r="NM84" s="39"/>
      <c r="NN84" s="39"/>
      <c r="NO84" s="39"/>
      <c r="NP84" s="39"/>
      <c r="NQ84" s="39"/>
      <c r="NR84" s="39"/>
      <c r="NS84" s="39"/>
      <c r="NT84" s="39"/>
      <c r="NU84" s="39"/>
      <c r="NV84" s="39"/>
      <c r="NW84" s="39"/>
      <c r="NX84" s="39"/>
      <c r="NY84" s="39"/>
      <c r="NZ84" s="39"/>
      <c r="OA84" s="39"/>
      <c r="OB84" s="39"/>
      <c r="OC84" s="39"/>
      <c r="OD84" s="39"/>
      <c r="OE84" s="39"/>
      <c r="OF84" s="39"/>
      <c r="OG84" s="39"/>
      <c r="OH84" s="39"/>
      <c r="OI84" s="39"/>
      <c r="OJ84" s="39"/>
      <c r="OK84" s="39"/>
      <c r="OL84" s="39"/>
      <c r="OM84" s="39"/>
      <c r="ON84" s="39"/>
      <c r="OO84" s="39"/>
      <c r="OP84" s="39"/>
      <c r="OQ84" s="39"/>
      <c r="OR84" s="39"/>
      <c r="OS84" s="39"/>
      <c r="OT84" s="39"/>
      <c r="OU84" s="39"/>
      <c r="OV84" s="39"/>
      <c r="OW84" s="39"/>
      <c r="OX84" s="39"/>
      <c r="OY84" s="39"/>
      <c r="OZ84" s="39"/>
      <c r="PA84" s="39"/>
      <c r="PB84" s="39"/>
      <c r="PC84" s="39"/>
      <c r="PD84" s="39"/>
      <c r="PE84" s="39"/>
      <c r="PF84" s="39"/>
      <c r="PG84" s="39"/>
      <c r="PH84" s="39"/>
      <c r="PI84" s="39"/>
      <c r="PJ84" s="39"/>
      <c r="PK84" s="39"/>
      <c r="PL84" s="39"/>
      <c r="PM84" s="39"/>
      <c r="PN84" s="39"/>
      <c r="PO84" s="39"/>
      <c r="PP84" s="39"/>
      <c r="PQ84" s="39"/>
      <c r="PR84" s="39"/>
      <c r="PS84" s="39"/>
      <c r="PT84" s="39"/>
      <c r="PU84" s="39"/>
      <c r="PV84" s="39"/>
      <c r="PW84" s="39"/>
      <c r="PX84" s="39"/>
      <c r="PY84" s="39"/>
      <c r="PZ84" s="39"/>
      <c r="QA84" s="39"/>
      <c r="QB84" s="39"/>
      <c r="QC84" s="39"/>
      <c r="QD84" s="39"/>
      <c r="QE84" s="39"/>
      <c r="QF84" s="39"/>
      <c r="QG84" s="39"/>
      <c r="QH84" s="39"/>
      <c r="QI84" s="39"/>
      <c r="QJ84" s="39"/>
      <c r="QK84" s="39"/>
      <c r="QL84" s="39"/>
      <c r="QM84" s="39"/>
      <c r="QN84" s="39"/>
      <c r="QO84" s="39"/>
      <c r="QP84" s="39"/>
      <c r="QQ84" s="39"/>
      <c r="QR84" s="39"/>
      <c r="QS84" s="39"/>
      <c r="QT84" s="39"/>
      <c r="QU84" s="39"/>
      <c r="QV84" s="39"/>
      <c r="QW84" s="39"/>
      <c r="QX84" s="39"/>
      <c r="QY84" s="39"/>
      <c r="QZ84" s="39"/>
      <c r="RA84" s="39"/>
      <c r="RB84" s="39"/>
      <c r="RC84" s="39"/>
      <c r="RD84" s="39"/>
      <c r="RE84" s="39"/>
      <c r="RF84" s="39"/>
      <c r="RG84" s="39"/>
      <c r="RH84" s="39"/>
      <c r="RI84" s="39"/>
      <c r="RJ84" s="39"/>
      <c r="RK84" s="39"/>
      <c r="RL84" s="39"/>
      <c r="RM84" s="39"/>
      <c r="RN84" s="39"/>
      <c r="RO84" s="39"/>
      <c r="RP84" s="39"/>
      <c r="RQ84" s="39"/>
      <c r="RR84" s="39"/>
      <c r="RS84" s="39"/>
      <c r="RT84" s="39"/>
      <c r="RU84" s="39"/>
      <c r="RV84" s="39"/>
      <c r="RW84" s="39"/>
      <c r="RX84" s="39"/>
      <c r="RY84" s="39"/>
      <c r="RZ84" s="39"/>
      <c r="SA84" s="39"/>
      <c r="SB84" s="39"/>
      <c r="SC84" s="39"/>
      <c r="SD84" s="39"/>
      <c r="SE84" s="39"/>
      <c r="SF84" s="39"/>
      <c r="SG84" s="39"/>
      <c r="SH84" s="39"/>
      <c r="SI84" s="39"/>
      <c r="SJ84" s="39"/>
      <c r="SK84" s="39"/>
      <c r="SL84" s="39"/>
      <c r="SM84" s="39"/>
      <c r="SN84" s="39"/>
      <c r="SO84" s="39"/>
      <c r="SP84" s="39"/>
      <c r="SQ84" s="39"/>
      <c r="SR84" s="39"/>
      <c r="SS84" s="39"/>
      <c r="ST84" s="39"/>
      <c r="SU84" s="39"/>
      <c r="SV84" s="39"/>
      <c r="SW84" s="39"/>
      <c r="SX84" s="39"/>
      <c r="SY84" s="39"/>
      <c r="SZ84" s="39"/>
      <c r="TA84" s="39"/>
      <c r="TB84" s="39"/>
      <c r="TC84" s="39"/>
      <c r="TD84" s="39"/>
      <c r="TE84" s="39"/>
      <c r="TF84" s="39"/>
      <c r="TG84" s="39"/>
      <c r="TH84" s="39"/>
      <c r="TI84" s="39"/>
      <c r="TJ84" s="39"/>
      <c r="TK84" s="39"/>
      <c r="TL84" s="39"/>
      <c r="TM84" s="39"/>
      <c r="TN84" s="39"/>
      <c r="TO84" s="39"/>
      <c r="TP84" s="39"/>
      <c r="TQ84" s="39"/>
      <c r="TR84" s="39"/>
      <c r="TS84" s="39"/>
      <c r="TT84" s="39"/>
      <c r="TU84" s="39"/>
      <c r="TV84" s="39"/>
      <c r="TW84" s="39"/>
      <c r="TX84" s="39"/>
      <c r="TY84" s="39"/>
      <c r="TZ84" s="39"/>
      <c r="UA84" s="39"/>
      <c r="UB84" s="39"/>
      <c r="UC84" s="39"/>
      <c r="UD84" s="39"/>
      <c r="UE84" s="39"/>
      <c r="UF84" s="39"/>
      <c r="UG84" s="39"/>
      <c r="UH84" s="39"/>
      <c r="UI84" s="39"/>
      <c r="UJ84" s="39"/>
      <c r="UK84" s="39"/>
      <c r="UL84" s="39"/>
      <c r="UM84" s="39"/>
      <c r="UN84" s="39"/>
      <c r="UO84" s="39"/>
      <c r="UP84" s="39"/>
      <c r="UQ84" s="39"/>
      <c r="UR84" s="39"/>
      <c r="US84" s="39"/>
      <c r="UT84" s="39"/>
      <c r="UU84" s="39"/>
      <c r="UV84" s="39"/>
      <c r="UW84" s="39"/>
      <c r="UX84" s="39"/>
      <c r="UY84" s="39"/>
      <c r="UZ84" s="39"/>
      <c r="VA84" s="39"/>
      <c r="VB84" s="39"/>
      <c r="VC84" s="39"/>
      <c r="VD84" s="39"/>
      <c r="VE84" s="39"/>
      <c r="VF84" s="39"/>
      <c r="VG84" s="39"/>
      <c r="VH84" s="39"/>
      <c r="VI84" s="39"/>
      <c r="VJ84" s="39"/>
      <c r="VK84" s="39"/>
      <c r="VL84" s="39"/>
      <c r="VM84" s="39"/>
      <c r="VN84" s="39"/>
      <c r="VO84" s="39"/>
      <c r="VP84" s="39"/>
      <c r="VQ84" s="39"/>
      <c r="VR84" s="39"/>
      <c r="VS84" s="39"/>
      <c r="VT84" s="39"/>
      <c r="VU84" s="39"/>
      <c r="VV84" s="39"/>
      <c r="VW84" s="39"/>
      <c r="VX84" s="39"/>
      <c r="VY84" s="39"/>
      <c r="VZ84" s="39"/>
      <c r="WA84" s="39"/>
      <c r="WB84" s="39"/>
      <c r="WC84" s="39"/>
      <c r="WD84" s="39"/>
      <c r="WE84" s="39"/>
      <c r="WF84" s="39"/>
      <c r="WG84" s="39"/>
      <c r="WH84" s="39"/>
      <c r="WI84" s="39"/>
      <c r="WJ84" s="39"/>
      <c r="WK84" s="39"/>
      <c r="WL84" s="39"/>
      <c r="WM84" s="39"/>
      <c r="WN84" s="39"/>
      <c r="WO84" s="39"/>
      <c r="WP84" s="39"/>
      <c r="WQ84" s="39"/>
      <c r="WR84" s="39"/>
      <c r="WS84" s="39"/>
      <c r="WT84" s="39"/>
      <c r="WU84" s="39"/>
      <c r="WV84" s="39"/>
      <c r="WW84" s="39"/>
      <c r="WX84" s="39"/>
      <c r="WY84" s="39"/>
      <c r="WZ84" s="39"/>
      <c r="XA84" s="39"/>
      <c r="XB84" s="39"/>
      <c r="XC84" s="39"/>
      <c r="XD84" s="39"/>
      <c r="XE84" s="39"/>
      <c r="XF84" s="39"/>
      <c r="XG84" s="39"/>
      <c r="XH84" s="39"/>
      <c r="XI84" s="39"/>
      <c r="XJ84" s="39"/>
      <c r="XK84" s="39"/>
      <c r="XL84" s="39"/>
      <c r="XM84" s="39"/>
      <c r="XN84" s="39"/>
      <c r="XO84" s="39"/>
      <c r="XP84" s="39"/>
      <c r="XQ84" s="39"/>
      <c r="XR84" s="39"/>
      <c r="XS84" s="39"/>
      <c r="XT84" s="39"/>
      <c r="XU84" s="39"/>
      <c r="XV84" s="39"/>
      <c r="XW84" s="39"/>
      <c r="XX84" s="39"/>
      <c r="XY84" s="39"/>
      <c r="XZ84" s="39"/>
      <c r="YA84" s="39"/>
      <c r="YB84" s="39"/>
      <c r="YC84" s="39"/>
      <c r="YD84" s="39"/>
      <c r="YE84" s="39"/>
      <c r="YF84" s="39"/>
      <c r="YG84" s="39"/>
      <c r="YH84" s="39"/>
      <c r="YI84" s="39"/>
      <c r="YJ84" s="39"/>
      <c r="YK84" s="39"/>
      <c r="YL84" s="39"/>
      <c r="YM84" s="39"/>
      <c r="YN84" s="39"/>
      <c r="YO84" s="39"/>
      <c r="YP84" s="39"/>
      <c r="YQ84" s="39"/>
      <c r="YR84" s="39"/>
      <c r="YS84" s="39"/>
      <c r="YT84" s="39"/>
      <c r="YU84" s="39"/>
      <c r="YV84" s="39"/>
      <c r="YW84" s="39"/>
      <c r="YX84" s="39"/>
      <c r="YY84" s="39"/>
      <c r="YZ84" s="39"/>
      <c r="ZA84" s="39"/>
      <c r="ZB84" s="39"/>
      <c r="ZC84" s="39"/>
      <c r="ZD84" s="39"/>
      <c r="ZE84" s="39"/>
      <c r="ZF84" s="39"/>
      <c r="ZG84" s="39"/>
      <c r="ZH84" s="39"/>
      <c r="ZI84" s="39"/>
      <c r="ZJ84" s="39"/>
      <c r="ZK84" s="39"/>
      <c r="ZL84" s="39"/>
      <c r="ZM84" s="39"/>
      <c r="ZN84" s="39"/>
      <c r="ZO84" s="39"/>
      <c r="ZP84" s="39"/>
      <c r="ZQ84" s="39"/>
      <c r="ZR84" s="39"/>
      <c r="ZS84" s="39"/>
      <c r="ZT84" s="39"/>
      <c r="ZU84" s="39"/>
      <c r="ZV84" s="39"/>
      <c r="ZW84" s="39"/>
      <c r="ZX84" s="39"/>
      <c r="ZY84" s="39"/>
      <c r="ZZ84" s="39"/>
      <c r="AAA84" s="39"/>
      <c r="AAB84" s="39"/>
      <c r="AAC84" s="39"/>
      <c r="AAD84" s="39"/>
      <c r="AAE84" s="39"/>
      <c r="AAF84" s="39"/>
      <c r="AAG84" s="39"/>
      <c r="AAH84" s="39"/>
      <c r="AAI84" s="39"/>
      <c r="AAJ84" s="39"/>
      <c r="AAK84" s="39"/>
      <c r="AAL84" s="39"/>
      <c r="AAM84" s="39"/>
      <c r="AAN84" s="39"/>
      <c r="AAO84" s="39"/>
      <c r="AAP84" s="39"/>
      <c r="AAQ84" s="39"/>
      <c r="AAR84" s="39"/>
      <c r="AAS84" s="39"/>
      <c r="AAT84" s="39"/>
      <c r="AAU84" s="39"/>
      <c r="AAV84" s="39"/>
      <c r="AAW84" s="39"/>
      <c r="AAX84" s="39"/>
      <c r="AAY84" s="39"/>
      <c r="AAZ84" s="39"/>
      <c r="ABA84" s="39"/>
      <c r="ABB84" s="39"/>
      <c r="ABC84" s="39"/>
      <c r="ABD84" s="39"/>
      <c r="ABE84" s="39"/>
      <c r="ABF84" s="39"/>
      <c r="ABG84" s="39"/>
      <c r="ABH84" s="39"/>
      <c r="ABI84" s="39"/>
      <c r="ABJ84" s="39"/>
      <c r="ABK84" s="39"/>
      <c r="ABL84" s="39"/>
      <c r="ABM84" s="39"/>
      <c r="ABN84" s="39"/>
      <c r="ABO84" s="39"/>
      <c r="ABP84" s="39"/>
      <c r="ABQ84" s="39"/>
      <c r="ABR84" s="39"/>
      <c r="ABS84" s="39"/>
      <c r="ABT84" s="39"/>
      <c r="ABU84" s="39"/>
      <c r="ABV84" s="39"/>
      <c r="ABW84" s="39"/>
      <c r="ABX84" s="39"/>
      <c r="ABY84" s="39"/>
      <c r="ABZ84" s="39"/>
      <c r="ACA84" s="39"/>
      <c r="ACB84" s="39"/>
      <c r="ACC84" s="39"/>
      <c r="ACD84" s="39"/>
      <c r="ACE84" s="39"/>
      <c r="ACF84" s="39"/>
      <c r="ACG84" s="39"/>
      <c r="ACH84" s="39"/>
      <c r="ACI84" s="39"/>
      <c r="ACJ84" s="39"/>
      <c r="ACK84" s="39"/>
      <c r="ACL84" s="39"/>
      <c r="ACM84" s="39"/>
      <c r="ACN84" s="39"/>
      <c r="ACO84" s="39"/>
      <c r="ACP84" s="39"/>
      <c r="ACQ84" s="39"/>
      <c r="ACR84" s="39"/>
      <c r="ACS84" s="39"/>
      <c r="ACT84" s="39"/>
      <c r="ACU84" s="39"/>
      <c r="ACV84" s="39"/>
      <c r="ACW84" s="39"/>
      <c r="ACX84" s="39"/>
      <c r="ACY84" s="39"/>
      <c r="ACZ84" s="39"/>
      <c r="ADA84" s="39"/>
      <c r="ADB84" s="39"/>
      <c r="ADC84" s="39"/>
      <c r="ADD84" s="39"/>
      <c r="ADE84" s="39"/>
      <c r="ADF84" s="39"/>
      <c r="ADG84" s="39"/>
      <c r="ADH84" s="39"/>
      <c r="ADI84" s="39"/>
      <c r="ADJ84" s="39"/>
      <c r="ADK84" s="39"/>
      <c r="ADL84" s="39"/>
      <c r="ADM84" s="39"/>
      <c r="ADN84" s="39"/>
      <c r="ADO84" s="39"/>
      <c r="ADP84" s="39"/>
      <c r="ADQ84" s="39"/>
      <c r="ADR84" s="39"/>
      <c r="ADS84" s="39"/>
      <c r="ADT84" s="39"/>
      <c r="ADU84" s="39"/>
      <c r="ADV84" s="39"/>
      <c r="ADW84" s="39"/>
      <c r="ADX84" s="39"/>
      <c r="ADY84" s="39"/>
      <c r="ADZ84" s="39"/>
      <c r="AEA84" s="39"/>
      <c r="AEB84" s="39"/>
      <c r="AEC84" s="39"/>
      <c r="AED84" s="39"/>
      <c r="AEE84" s="39"/>
      <c r="AEF84" s="39"/>
      <c r="AEG84" s="39"/>
      <c r="AEH84" s="39"/>
      <c r="AEI84" s="39"/>
      <c r="AEJ84" s="39"/>
      <c r="AEK84" s="39"/>
      <c r="AEL84" s="39"/>
      <c r="AEM84" s="39"/>
      <c r="AEN84" s="39"/>
      <c r="AEO84" s="39"/>
      <c r="AEP84" s="39"/>
      <c r="AEQ84" s="39"/>
      <c r="AER84" s="39"/>
      <c r="AES84" s="39"/>
      <c r="AET84" s="39"/>
      <c r="AEU84" s="39"/>
      <c r="AEV84" s="39"/>
      <c r="AEW84" s="39"/>
      <c r="AEX84" s="39"/>
      <c r="AEY84" s="39"/>
      <c r="AEZ84" s="39"/>
      <c r="AFA84" s="39"/>
      <c r="AFB84" s="39"/>
      <c r="AFC84" s="39"/>
      <c r="AFD84" s="39"/>
      <c r="AFE84" s="39"/>
      <c r="AFF84" s="39"/>
      <c r="AFG84" s="39"/>
      <c r="AFH84" s="39"/>
      <c r="AFI84" s="39"/>
      <c r="AFJ84" s="39"/>
      <c r="AFK84" s="39"/>
      <c r="AFL84" s="39"/>
      <c r="AFM84" s="39"/>
      <c r="AFN84" s="39"/>
      <c r="AFO84" s="39"/>
      <c r="AFP84" s="39"/>
      <c r="AFQ84" s="39"/>
      <c r="AFR84" s="39"/>
      <c r="AFS84" s="39"/>
      <c r="AFT84" s="39"/>
      <c r="AFU84" s="39"/>
      <c r="AFV84" s="39"/>
      <c r="AFW84" s="39"/>
      <c r="AFX84" s="39"/>
      <c r="AFY84" s="39"/>
      <c r="AFZ84" s="39"/>
      <c r="AGA84" s="39"/>
      <c r="AGB84" s="39"/>
      <c r="AGC84" s="39"/>
      <c r="AGD84" s="39"/>
      <c r="AGE84" s="39"/>
      <c r="AGF84" s="39"/>
      <c r="AGG84" s="39"/>
      <c r="AGH84" s="39"/>
      <c r="AGI84" s="39"/>
      <c r="AGJ84" s="39"/>
      <c r="AGK84" s="39"/>
      <c r="AGL84" s="39"/>
      <c r="AGM84" s="39"/>
      <c r="AGN84" s="39"/>
      <c r="AGO84" s="39"/>
      <c r="AGP84" s="39"/>
      <c r="AGQ84" s="39"/>
      <c r="AGR84" s="39"/>
      <c r="AGS84" s="39"/>
      <c r="AGT84" s="39"/>
      <c r="AGU84" s="39"/>
      <c r="AGV84" s="39"/>
      <c r="AGW84" s="39"/>
      <c r="AGX84" s="39"/>
      <c r="AGY84" s="39"/>
      <c r="AGZ84" s="39"/>
      <c r="AHA84" s="39"/>
      <c r="AHB84" s="39"/>
      <c r="AHC84" s="39"/>
      <c r="AHD84" s="39"/>
      <c r="AHE84" s="39"/>
      <c r="AHF84" s="39"/>
      <c r="AHG84" s="39"/>
      <c r="AHH84" s="39"/>
      <c r="AHI84" s="39"/>
      <c r="AHJ84" s="39"/>
      <c r="AHK84" s="39"/>
      <c r="AHL84" s="39"/>
      <c r="AHM84" s="39"/>
      <c r="AHN84" s="39"/>
      <c r="AHO84" s="39"/>
      <c r="AHP84" s="39"/>
      <c r="AHQ84" s="39"/>
      <c r="AHR84" s="39"/>
      <c r="AHS84" s="39"/>
      <c r="AHT84" s="39"/>
      <c r="AHU84" s="39"/>
      <c r="AHV84" s="39"/>
      <c r="AHW84" s="39"/>
      <c r="AHX84" s="39"/>
      <c r="AHY84" s="39"/>
      <c r="AHZ84" s="39"/>
      <c r="AIA84" s="39"/>
      <c r="AIB84" s="39"/>
      <c r="AIC84" s="39"/>
      <c r="AID84" s="39"/>
      <c r="AIE84" s="39"/>
      <c r="AIF84" s="39"/>
      <c r="AIG84" s="39"/>
      <c r="AIH84" s="39"/>
      <c r="AII84" s="39"/>
      <c r="AIJ84" s="39"/>
    </row>
    <row r="85" spans="1:920" s="40" customFormat="1" ht="12.75" customHeight="1">
      <c r="A85" s="22">
        <v>0.55000000000000004</v>
      </c>
      <c r="B85" s="22">
        <v>1.38</v>
      </c>
      <c r="C85" s="22" t="str">
        <f t="shared" si="3"/>
        <v/>
      </c>
      <c r="D85" s="22" t="str">
        <f t="shared" si="3"/>
        <v/>
      </c>
      <c r="E85" s="68" t="s">
        <v>140</v>
      </c>
      <c r="F85" s="78" t="s">
        <v>141</v>
      </c>
      <c r="G85" s="79"/>
      <c r="H85" s="37" t="s">
        <v>64</v>
      </c>
      <c r="I85" s="71">
        <v>555</v>
      </c>
      <c r="J85" s="80"/>
      <c r="K85" s="80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  <c r="WT85" s="39"/>
      <c r="WU85" s="39"/>
      <c r="WV85" s="39"/>
      <c r="WW85" s="39"/>
      <c r="WX85" s="39"/>
      <c r="WY85" s="39"/>
      <c r="WZ85" s="39"/>
      <c r="XA85" s="39"/>
      <c r="XB85" s="39"/>
      <c r="XC85" s="39"/>
      <c r="XD85" s="39"/>
      <c r="XE85" s="39"/>
      <c r="XF85" s="39"/>
      <c r="XG85" s="39"/>
      <c r="XH85" s="39"/>
      <c r="XI85" s="39"/>
      <c r="XJ85" s="39"/>
      <c r="XK85" s="39"/>
      <c r="XL85" s="39"/>
      <c r="XM85" s="39"/>
      <c r="XN85" s="39"/>
      <c r="XO85" s="39"/>
      <c r="XP85" s="39"/>
      <c r="XQ85" s="39"/>
      <c r="XR85" s="39"/>
      <c r="XS85" s="39"/>
      <c r="XT85" s="39"/>
      <c r="XU85" s="39"/>
      <c r="XV85" s="39"/>
      <c r="XW85" s="39"/>
      <c r="XX85" s="39"/>
      <c r="XY85" s="39"/>
      <c r="XZ85" s="39"/>
      <c r="YA85" s="39"/>
      <c r="YB85" s="39"/>
      <c r="YC85" s="39"/>
      <c r="YD85" s="39"/>
      <c r="YE85" s="39"/>
      <c r="YF85" s="39"/>
      <c r="YG85" s="39"/>
      <c r="YH85" s="39"/>
      <c r="YI85" s="39"/>
      <c r="YJ85" s="39"/>
      <c r="YK85" s="39"/>
      <c r="YL85" s="39"/>
      <c r="YM85" s="39"/>
      <c r="YN85" s="39"/>
      <c r="YO85" s="39"/>
      <c r="YP85" s="39"/>
      <c r="YQ85" s="39"/>
      <c r="YR85" s="39"/>
      <c r="YS85" s="39"/>
      <c r="YT85" s="39"/>
      <c r="YU85" s="39"/>
      <c r="YV85" s="39"/>
      <c r="YW85" s="39"/>
      <c r="YX85" s="39"/>
      <c r="YY85" s="39"/>
      <c r="YZ85" s="39"/>
      <c r="ZA85" s="39"/>
      <c r="ZB85" s="39"/>
      <c r="ZC85" s="39"/>
      <c r="ZD85" s="39"/>
      <c r="ZE85" s="39"/>
      <c r="ZF85" s="39"/>
      <c r="ZG85" s="39"/>
      <c r="ZH85" s="39"/>
      <c r="ZI85" s="39"/>
      <c r="ZJ85" s="39"/>
      <c r="ZK85" s="39"/>
      <c r="ZL85" s="39"/>
      <c r="ZM85" s="39"/>
      <c r="ZN85" s="39"/>
      <c r="ZO85" s="39"/>
      <c r="ZP85" s="39"/>
      <c r="ZQ85" s="39"/>
      <c r="ZR85" s="39"/>
      <c r="ZS85" s="39"/>
      <c r="ZT85" s="39"/>
      <c r="ZU85" s="39"/>
      <c r="ZV85" s="39"/>
      <c r="ZW85" s="39"/>
      <c r="ZX85" s="39"/>
      <c r="ZY85" s="39"/>
      <c r="ZZ85" s="39"/>
      <c r="AAA85" s="39"/>
      <c r="AAB85" s="39"/>
      <c r="AAC85" s="39"/>
      <c r="AAD85" s="39"/>
      <c r="AAE85" s="39"/>
      <c r="AAF85" s="39"/>
      <c r="AAG85" s="39"/>
      <c r="AAH85" s="39"/>
      <c r="AAI85" s="39"/>
      <c r="AAJ85" s="39"/>
      <c r="AAK85" s="39"/>
      <c r="AAL85" s="39"/>
      <c r="AAM85" s="39"/>
      <c r="AAN85" s="39"/>
      <c r="AAO85" s="39"/>
      <c r="AAP85" s="39"/>
      <c r="AAQ85" s="39"/>
      <c r="AAR85" s="39"/>
      <c r="AAS85" s="39"/>
      <c r="AAT85" s="39"/>
      <c r="AAU85" s="39"/>
      <c r="AAV85" s="39"/>
      <c r="AAW85" s="39"/>
      <c r="AAX85" s="39"/>
      <c r="AAY85" s="39"/>
      <c r="AAZ85" s="39"/>
      <c r="ABA85" s="39"/>
      <c r="ABB85" s="39"/>
      <c r="ABC85" s="39"/>
      <c r="ABD85" s="39"/>
      <c r="ABE85" s="39"/>
      <c r="ABF85" s="39"/>
      <c r="ABG85" s="39"/>
      <c r="ABH85" s="39"/>
      <c r="ABI85" s="39"/>
      <c r="ABJ85" s="39"/>
      <c r="ABK85" s="39"/>
      <c r="ABL85" s="39"/>
      <c r="ABM85" s="39"/>
      <c r="ABN85" s="39"/>
      <c r="ABO85" s="39"/>
      <c r="ABP85" s="39"/>
      <c r="ABQ85" s="39"/>
      <c r="ABR85" s="39"/>
      <c r="ABS85" s="39"/>
      <c r="ABT85" s="39"/>
      <c r="ABU85" s="39"/>
      <c r="ABV85" s="39"/>
      <c r="ABW85" s="39"/>
      <c r="ABX85" s="39"/>
      <c r="ABY85" s="39"/>
      <c r="ABZ85" s="39"/>
      <c r="ACA85" s="39"/>
      <c r="ACB85" s="39"/>
      <c r="ACC85" s="39"/>
      <c r="ACD85" s="39"/>
      <c r="ACE85" s="39"/>
      <c r="ACF85" s="39"/>
      <c r="ACG85" s="39"/>
      <c r="ACH85" s="39"/>
      <c r="ACI85" s="39"/>
      <c r="ACJ85" s="39"/>
      <c r="ACK85" s="39"/>
      <c r="ACL85" s="39"/>
      <c r="ACM85" s="39"/>
      <c r="ACN85" s="39"/>
      <c r="ACO85" s="39"/>
      <c r="ACP85" s="39"/>
      <c r="ACQ85" s="39"/>
      <c r="ACR85" s="39"/>
      <c r="ACS85" s="39"/>
      <c r="ACT85" s="39"/>
      <c r="ACU85" s="39"/>
      <c r="ACV85" s="39"/>
      <c r="ACW85" s="39"/>
      <c r="ACX85" s="39"/>
      <c r="ACY85" s="39"/>
      <c r="ACZ85" s="39"/>
      <c r="ADA85" s="39"/>
      <c r="ADB85" s="39"/>
      <c r="ADC85" s="39"/>
      <c r="ADD85" s="39"/>
      <c r="ADE85" s="39"/>
      <c r="ADF85" s="39"/>
      <c r="ADG85" s="39"/>
      <c r="ADH85" s="39"/>
      <c r="ADI85" s="39"/>
      <c r="ADJ85" s="39"/>
      <c r="ADK85" s="39"/>
      <c r="ADL85" s="39"/>
      <c r="ADM85" s="39"/>
      <c r="ADN85" s="39"/>
      <c r="ADO85" s="39"/>
      <c r="ADP85" s="39"/>
      <c r="ADQ85" s="39"/>
      <c r="ADR85" s="39"/>
      <c r="ADS85" s="39"/>
      <c r="ADT85" s="39"/>
      <c r="ADU85" s="39"/>
      <c r="ADV85" s="39"/>
      <c r="ADW85" s="39"/>
      <c r="ADX85" s="39"/>
      <c r="ADY85" s="39"/>
      <c r="ADZ85" s="39"/>
      <c r="AEA85" s="39"/>
      <c r="AEB85" s="39"/>
      <c r="AEC85" s="39"/>
      <c r="AED85" s="39"/>
      <c r="AEE85" s="39"/>
      <c r="AEF85" s="39"/>
      <c r="AEG85" s="39"/>
      <c r="AEH85" s="39"/>
      <c r="AEI85" s="39"/>
      <c r="AEJ85" s="39"/>
      <c r="AEK85" s="39"/>
      <c r="AEL85" s="39"/>
      <c r="AEM85" s="39"/>
      <c r="AEN85" s="39"/>
      <c r="AEO85" s="39"/>
      <c r="AEP85" s="39"/>
      <c r="AEQ85" s="39"/>
      <c r="AER85" s="39"/>
      <c r="AES85" s="39"/>
      <c r="AET85" s="39"/>
      <c r="AEU85" s="39"/>
      <c r="AEV85" s="39"/>
      <c r="AEW85" s="39"/>
      <c r="AEX85" s="39"/>
      <c r="AEY85" s="39"/>
      <c r="AEZ85" s="39"/>
      <c r="AFA85" s="39"/>
      <c r="AFB85" s="39"/>
      <c r="AFC85" s="39"/>
      <c r="AFD85" s="39"/>
      <c r="AFE85" s="39"/>
      <c r="AFF85" s="39"/>
      <c r="AFG85" s="39"/>
      <c r="AFH85" s="39"/>
      <c r="AFI85" s="39"/>
      <c r="AFJ85" s="39"/>
      <c r="AFK85" s="39"/>
      <c r="AFL85" s="39"/>
      <c r="AFM85" s="39"/>
      <c r="AFN85" s="39"/>
      <c r="AFO85" s="39"/>
      <c r="AFP85" s="39"/>
      <c r="AFQ85" s="39"/>
      <c r="AFR85" s="39"/>
      <c r="AFS85" s="39"/>
      <c r="AFT85" s="39"/>
      <c r="AFU85" s="39"/>
      <c r="AFV85" s="39"/>
      <c r="AFW85" s="39"/>
      <c r="AFX85" s="39"/>
      <c r="AFY85" s="39"/>
      <c r="AFZ85" s="39"/>
      <c r="AGA85" s="39"/>
      <c r="AGB85" s="39"/>
      <c r="AGC85" s="39"/>
      <c r="AGD85" s="39"/>
      <c r="AGE85" s="39"/>
      <c r="AGF85" s="39"/>
      <c r="AGG85" s="39"/>
      <c r="AGH85" s="39"/>
      <c r="AGI85" s="39"/>
      <c r="AGJ85" s="39"/>
      <c r="AGK85" s="39"/>
      <c r="AGL85" s="39"/>
      <c r="AGM85" s="39"/>
      <c r="AGN85" s="39"/>
      <c r="AGO85" s="39"/>
      <c r="AGP85" s="39"/>
      <c r="AGQ85" s="39"/>
      <c r="AGR85" s="39"/>
      <c r="AGS85" s="39"/>
      <c r="AGT85" s="39"/>
      <c r="AGU85" s="39"/>
      <c r="AGV85" s="39"/>
      <c r="AGW85" s="39"/>
      <c r="AGX85" s="39"/>
      <c r="AGY85" s="39"/>
      <c r="AGZ85" s="39"/>
      <c r="AHA85" s="39"/>
      <c r="AHB85" s="39"/>
      <c r="AHC85" s="39"/>
      <c r="AHD85" s="39"/>
      <c r="AHE85" s="39"/>
      <c r="AHF85" s="39"/>
      <c r="AHG85" s="39"/>
      <c r="AHH85" s="39"/>
      <c r="AHI85" s="39"/>
      <c r="AHJ85" s="39"/>
      <c r="AHK85" s="39"/>
      <c r="AHL85" s="39"/>
      <c r="AHM85" s="39"/>
      <c r="AHN85" s="39"/>
      <c r="AHO85" s="39"/>
      <c r="AHP85" s="39"/>
      <c r="AHQ85" s="39"/>
      <c r="AHR85" s="39"/>
      <c r="AHS85" s="39"/>
      <c r="AHT85" s="39"/>
      <c r="AHU85" s="39"/>
      <c r="AHV85" s="39"/>
      <c r="AHW85" s="39"/>
      <c r="AHX85" s="39"/>
      <c r="AHY85" s="39"/>
      <c r="AHZ85" s="39"/>
      <c r="AIA85" s="39"/>
      <c r="AIB85" s="39"/>
      <c r="AIC85" s="39"/>
      <c r="AID85" s="39"/>
      <c r="AIE85" s="39"/>
      <c r="AIF85" s="39"/>
      <c r="AIG85" s="39"/>
      <c r="AIH85" s="39"/>
      <c r="AII85" s="39"/>
      <c r="AIJ85" s="39"/>
    </row>
    <row r="86" spans="1:920" s="40" customFormat="1" ht="12.75" customHeight="1">
      <c r="A86" s="22">
        <v>0.56000000000000005</v>
      </c>
      <c r="B86" s="22">
        <v>1.39</v>
      </c>
      <c r="C86" s="22" t="str">
        <f t="shared" si="3"/>
        <v/>
      </c>
      <c r="D86" s="22" t="str">
        <f t="shared" si="3"/>
        <v/>
      </c>
      <c r="E86" s="68" t="s">
        <v>142</v>
      </c>
      <c r="F86" s="78" t="s">
        <v>143</v>
      </c>
      <c r="G86" s="79"/>
      <c r="H86" s="37" t="s">
        <v>28</v>
      </c>
      <c r="I86" s="71">
        <v>556</v>
      </c>
      <c r="J86" s="80"/>
      <c r="K86" s="80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  <c r="TK86" s="39"/>
      <c r="TL86" s="39"/>
      <c r="TM86" s="39"/>
      <c r="TN86" s="39"/>
      <c r="TO86" s="39"/>
      <c r="TP86" s="39"/>
      <c r="TQ86" s="39"/>
      <c r="TR86" s="39"/>
      <c r="TS86" s="39"/>
      <c r="TT86" s="39"/>
      <c r="TU86" s="39"/>
      <c r="TV86" s="39"/>
      <c r="TW86" s="39"/>
      <c r="TX86" s="39"/>
      <c r="TY86" s="39"/>
      <c r="TZ86" s="39"/>
      <c r="UA86" s="39"/>
      <c r="UB86" s="39"/>
      <c r="UC86" s="39"/>
      <c r="UD86" s="39"/>
      <c r="UE86" s="39"/>
      <c r="UF86" s="39"/>
      <c r="UG86" s="39"/>
      <c r="UH86" s="39"/>
      <c r="UI86" s="39"/>
      <c r="UJ86" s="39"/>
      <c r="UK86" s="39"/>
      <c r="UL86" s="39"/>
      <c r="UM86" s="39"/>
      <c r="UN86" s="39"/>
      <c r="UO86" s="39"/>
      <c r="UP86" s="39"/>
      <c r="UQ86" s="39"/>
      <c r="UR86" s="39"/>
      <c r="US86" s="39"/>
      <c r="UT86" s="39"/>
      <c r="UU86" s="39"/>
      <c r="UV86" s="39"/>
      <c r="UW86" s="39"/>
      <c r="UX86" s="39"/>
      <c r="UY86" s="39"/>
      <c r="UZ86" s="39"/>
      <c r="VA86" s="39"/>
      <c r="VB86" s="39"/>
      <c r="VC86" s="39"/>
      <c r="VD86" s="39"/>
      <c r="VE86" s="39"/>
      <c r="VF86" s="39"/>
      <c r="VG86" s="39"/>
      <c r="VH86" s="39"/>
      <c r="VI86" s="39"/>
      <c r="VJ86" s="39"/>
      <c r="VK86" s="39"/>
      <c r="VL86" s="39"/>
      <c r="VM86" s="39"/>
      <c r="VN86" s="39"/>
      <c r="VO86" s="39"/>
      <c r="VP86" s="39"/>
      <c r="VQ86" s="39"/>
      <c r="VR86" s="39"/>
      <c r="VS86" s="39"/>
      <c r="VT86" s="39"/>
      <c r="VU86" s="39"/>
      <c r="VV86" s="39"/>
      <c r="VW86" s="39"/>
      <c r="VX86" s="39"/>
      <c r="VY86" s="39"/>
      <c r="VZ86" s="39"/>
      <c r="WA86" s="39"/>
      <c r="WB86" s="39"/>
      <c r="WC86" s="39"/>
      <c r="WD86" s="39"/>
      <c r="WE86" s="39"/>
      <c r="WF86" s="39"/>
      <c r="WG86" s="39"/>
      <c r="WH86" s="39"/>
      <c r="WI86" s="39"/>
      <c r="WJ86" s="39"/>
      <c r="WK86" s="39"/>
      <c r="WL86" s="39"/>
      <c r="WM86" s="39"/>
      <c r="WN86" s="39"/>
      <c r="WO86" s="39"/>
      <c r="WP86" s="39"/>
      <c r="WQ86" s="39"/>
      <c r="WR86" s="39"/>
      <c r="WS86" s="39"/>
      <c r="WT86" s="39"/>
      <c r="WU86" s="39"/>
      <c r="WV86" s="39"/>
      <c r="WW86" s="39"/>
      <c r="WX86" s="39"/>
      <c r="WY86" s="39"/>
      <c r="WZ86" s="39"/>
      <c r="XA86" s="39"/>
      <c r="XB86" s="39"/>
      <c r="XC86" s="39"/>
      <c r="XD86" s="39"/>
      <c r="XE86" s="39"/>
      <c r="XF86" s="39"/>
      <c r="XG86" s="39"/>
      <c r="XH86" s="39"/>
      <c r="XI86" s="39"/>
      <c r="XJ86" s="39"/>
      <c r="XK86" s="39"/>
      <c r="XL86" s="39"/>
      <c r="XM86" s="39"/>
      <c r="XN86" s="39"/>
      <c r="XO86" s="39"/>
      <c r="XP86" s="39"/>
      <c r="XQ86" s="39"/>
      <c r="XR86" s="39"/>
      <c r="XS86" s="39"/>
      <c r="XT86" s="39"/>
      <c r="XU86" s="39"/>
      <c r="XV86" s="39"/>
      <c r="XW86" s="39"/>
      <c r="XX86" s="39"/>
      <c r="XY86" s="39"/>
      <c r="XZ86" s="39"/>
      <c r="YA86" s="39"/>
      <c r="YB86" s="39"/>
      <c r="YC86" s="39"/>
      <c r="YD86" s="39"/>
      <c r="YE86" s="39"/>
      <c r="YF86" s="39"/>
      <c r="YG86" s="39"/>
      <c r="YH86" s="39"/>
      <c r="YI86" s="39"/>
      <c r="YJ86" s="39"/>
      <c r="YK86" s="39"/>
      <c r="YL86" s="39"/>
      <c r="YM86" s="39"/>
      <c r="YN86" s="39"/>
      <c r="YO86" s="39"/>
      <c r="YP86" s="39"/>
      <c r="YQ86" s="39"/>
      <c r="YR86" s="39"/>
      <c r="YS86" s="39"/>
      <c r="YT86" s="39"/>
      <c r="YU86" s="39"/>
      <c r="YV86" s="39"/>
      <c r="YW86" s="39"/>
      <c r="YX86" s="39"/>
      <c r="YY86" s="39"/>
      <c r="YZ86" s="39"/>
      <c r="ZA86" s="39"/>
      <c r="ZB86" s="39"/>
      <c r="ZC86" s="39"/>
      <c r="ZD86" s="39"/>
      <c r="ZE86" s="39"/>
      <c r="ZF86" s="39"/>
      <c r="ZG86" s="39"/>
      <c r="ZH86" s="39"/>
      <c r="ZI86" s="39"/>
      <c r="ZJ86" s="39"/>
      <c r="ZK86" s="39"/>
      <c r="ZL86" s="39"/>
      <c r="ZM86" s="39"/>
      <c r="ZN86" s="39"/>
      <c r="ZO86" s="39"/>
      <c r="ZP86" s="39"/>
      <c r="ZQ86" s="39"/>
      <c r="ZR86" s="39"/>
      <c r="ZS86" s="39"/>
      <c r="ZT86" s="39"/>
      <c r="ZU86" s="39"/>
      <c r="ZV86" s="39"/>
      <c r="ZW86" s="39"/>
      <c r="ZX86" s="39"/>
      <c r="ZY86" s="39"/>
      <c r="ZZ86" s="39"/>
      <c r="AAA86" s="39"/>
      <c r="AAB86" s="39"/>
      <c r="AAC86" s="39"/>
      <c r="AAD86" s="39"/>
      <c r="AAE86" s="39"/>
      <c r="AAF86" s="39"/>
      <c r="AAG86" s="39"/>
      <c r="AAH86" s="39"/>
      <c r="AAI86" s="39"/>
      <c r="AAJ86" s="39"/>
      <c r="AAK86" s="39"/>
      <c r="AAL86" s="39"/>
      <c r="AAM86" s="39"/>
      <c r="AAN86" s="39"/>
      <c r="AAO86" s="39"/>
      <c r="AAP86" s="39"/>
      <c r="AAQ86" s="39"/>
      <c r="AAR86" s="39"/>
      <c r="AAS86" s="39"/>
      <c r="AAT86" s="39"/>
      <c r="AAU86" s="39"/>
      <c r="AAV86" s="39"/>
      <c r="AAW86" s="39"/>
      <c r="AAX86" s="39"/>
      <c r="AAY86" s="39"/>
      <c r="AAZ86" s="39"/>
      <c r="ABA86" s="39"/>
      <c r="ABB86" s="39"/>
      <c r="ABC86" s="39"/>
      <c r="ABD86" s="39"/>
      <c r="ABE86" s="39"/>
      <c r="ABF86" s="39"/>
      <c r="ABG86" s="39"/>
      <c r="ABH86" s="39"/>
      <c r="ABI86" s="39"/>
      <c r="ABJ86" s="39"/>
      <c r="ABK86" s="39"/>
      <c r="ABL86" s="39"/>
      <c r="ABM86" s="39"/>
      <c r="ABN86" s="39"/>
      <c r="ABO86" s="39"/>
      <c r="ABP86" s="39"/>
      <c r="ABQ86" s="39"/>
      <c r="ABR86" s="39"/>
      <c r="ABS86" s="39"/>
      <c r="ABT86" s="39"/>
      <c r="ABU86" s="39"/>
      <c r="ABV86" s="39"/>
      <c r="ABW86" s="39"/>
      <c r="ABX86" s="39"/>
      <c r="ABY86" s="39"/>
      <c r="ABZ86" s="39"/>
      <c r="ACA86" s="39"/>
      <c r="ACB86" s="39"/>
      <c r="ACC86" s="39"/>
      <c r="ACD86" s="39"/>
      <c r="ACE86" s="39"/>
      <c r="ACF86" s="39"/>
      <c r="ACG86" s="39"/>
      <c r="ACH86" s="39"/>
      <c r="ACI86" s="39"/>
      <c r="ACJ86" s="39"/>
      <c r="ACK86" s="39"/>
      <c r="ACL86" s="39"/>
      <c r="ACM86" s="39"/>
      <c r="ACN86" s="39"/>
      <c r="ACO86" s="39"/>
      <c r="ACP86" s="39"/>
      <c r="ACQ86" s="39"/>
      <c r="ACR86" s="39"/>
      <c r="ACS86" s="39"/>
      <c r="ACT86" s="39"/>
      <c r="ACU86" s="39"/>
      <c r="ACV86" s="39"/>
      <c r="ACW86" s="39"/>
      <c r="ACX86" s="39"/>
      <c r="ACY86" s="39"/>
      <c r="ACZ86" s="39"/>
      <c r="ADA86" s="39"/>
      <c r="ADB86" s="39"/>
      <c r="ADC86" s="39"/>
      <c r="ADD86" s="39"/>
      <c r="ADE86" s="39"/>
      <c r="ADF86" s="39"/>
      <c r="ADG86" s="39"/>
      <c r="ADH86" s="39"/>
      <c r="ADI86" s="39"/>
      <c r="ADJ86" s="39"/>
      <c r="ADK86" s="39"/>
      <c r="ADL86" s="39"/>
      <c r="ADM86" s="39"/>
      <c r="ADN86" s="39"/>
      <c r="ADO86" s="39"/>
      <c r="ADP86" s="39"/>
      <c r="ADQ86" s="39"/>
      <c r="ADR86" s="39"/>
      <c r="ADS86" s="39"/>
      <c r="ADT86" s="39"/>
      <c r="ADU86" s="39"/>
      <c r="ADV86" s="39"/>
      <c r="ADW86" s="39"/>
      <c r="ADX86" s="39"/>
      <c r="ADY86" s="39"/>
      <c r="ADZ86" s="39"/>
      <c r="AEA86" s="39"/>
      <c r="AEB86" s="39"/>
      <c r="AEC86" s="39"/>
      <c r="AED86" s="39"/>
      <c r="AEE86" s="39"/>
      <c r="AEF86" s="39"/>
      <c r="AEG86" s="39"/>
      <c r="AEH86" s="39"/>
      <c r="AEI86" s="39"/>
      <c r="AEJ86" s="39"/>
      <c r="AEK86" s="39"/>
      <c r="AEL86" s="39"/>
      <c r="AEM86" s="39"/>
      <c r="AEN86" s="39"/>
      <c r="AEO86" s="39"/>
      <c r="AEP86" s="39"/>
      <c r="AEQ86" s="39"/>
      <c r="AER86" s="39"/>
      <c r="AES86" s="39"/>
      <c r="AET86" s="39"/>
      <c r="AEU86" s="39"/>
      <c r="AEV86" s="39"/>
      <c r="AEW86" s="39"/>
      <c r="AEX86" s="39"/>
      <c r="AEY86" s="39"/>
      <c r="AEZ86" s="39"/>
      <c r="AFA86" s="39"/>
      <c r="AFB86" s="39"/>
      <c r="AFC86" s="39"/>
      <c r="AFD86" s="39"/>
      <c r="AFE86" s="39"/>
      <c r="AFF86" s="39"/>
      <c r="AFG86" s="39"/>
      <c r="AFH86" s="39"/>
      <c r="AFI86" s="39"/>
      <c r="AFJ86" s="39"/>
      <c r="AFK86" s="39"/>
      <c r="AFL86" s="39"/>
      <c r="AFM86" s="39"/>
      <c r="AFN86" s="39"/>
      <c r="AFO86" s="39"/>
      <c r="AFP86" s="39"/>
      <c r="AFQ86" s="39"/>
      <c r="AFR86" s="39"/>
      <c r="AFS86" s="39"/>
      <c r="AFT86" s="39"/>
      <c r="AFU86" s="39"/>
      <c r="AFV86" s="39"/>
      <c r="AFW86" s="39"/>
      <c r="AFX86" s="39"/>
      <c r="AFY86" s="39"/>
      <c r="AFZ86" s="39"/>
      <c r="AGA86" s="39"/>
      <c r="AGB86" s="39"/>
      <c r="AGC86" s="39"/>
      <c r="AGD86" s="39"/>
      <c r="AGE86" s="39"/>
      <c r="AGF86" s="39"/>
      <c r="AGG86" s="39"/>
      <c r="AGH86" s="39"/>
      <c r="AGI86" s="39"/>
      <c r="AGJ86" s="39"/>
      <c r="AGK86" s="39"/>
      <c r="AGL86" s="39"/>
      <c r="AGM86" s="39"/>
      <c r="AGN86" s="39"/>
      <c r="AGO86" s="39"/>
      <c r="AGP86" s="39"/>
      <c r="AGQ86" s="39"/>
      <c r="AGR86" s="39"/>
      <c r="AGS86" s="39"/>
      <c r="AGT86" s="39"/>
      <c r="AGU86" s="39"/>
      <c r="AGV86" s="39"/>
      <c r="AGW86" s="39"/>
      <c r="AGX86" s="39"/>
      <c r="AGY86" s="39"/>
      <c r="AGZ86" s="39"/>
      <c r="AHA86" s="39"/>
      <c r="AHB86" s="39"/>
      <c r="AHC86" s="39"/>
      <c r="AHD86" s="39"/>
      <c r="AHE86" s="39"/>
      <c r="AHF86" s="39"/>
      <c r="AHG86" s="39"/>
      <c r="AHH86" s="39"/>
      <c r="AHI86" s="39"/>
      <c r="AHJ86" s="39"/>
      <c r="AHK86" s="39"/>
      <c r="AHL86" s="39"/>
      <c r="AHM86" s="39"/>
      <c r="AHN86" s="39"/>
      <c r="AHO86" s="39"/>
      <c r="AHP86" s="39"/>
      <c r="AHQ86" s="39"/>
      <c r="AHR86" s="39"/>
      <c r="AHS86" s="39"/>
      <c r="AHT86" s="39"/>
      <c r="AHU86" s="39"/>
      <c r="AHV86" s="39"/>
      <c r="AHW86" s="39"/>
      <c r="AHX86" s="39"/>
      <c r="AHY86" s="39"/>
      <c r="AHZ86" s="39"/>
      <c r="AIA86" s="39"/>
      <c r="AIB86" s="39"/>
      <c r="AIC86" s="39"/>
      <c r="AID86" s="39"/>
      <c r="AIE86" s="39"/>
      <c r="AIF86" s="39"/>
      <c r="AIG86" s="39"/>
      <c r="AIH86" s="39"/>
      <c r="AII86" s="39"/>
      <c r="AIJ86" s="39"/>
    </row>
    <row r="87" spans="1:920" s="24" customFormat="1" ht="12.75" customHeight="1">
      <c r="A87" s="22">
        <v>0.56999999999999995</v>
      </c>
      <c r="B87" s="22">
        <v>1.4</v>
      </c>
      <c r="C87" s="22" t="str">
        <f t="shared" si="3"/>
        <v/>
      </c>
      <c r="D87" s="22" t="str">
        <f t="shared" si="3"/>
        <v/>
      </c>
      <c r="E87" s="68" t="s">
        <v>144</v>
      </c>
      <c r="F87" s="73" t="s">
        <v>145</v>
      </c>
      <c r="G87" s="70"/>
      <c r="H87" s="71" t="s">
        <v>64</v>
      </c>
      <c r="I87" s="71">
        <v>557</v>
      </c>
      <c r="J87" s="72"/>
      <c r="K87" s="72"/>
    </row>
    <row r="88" spans="1:920" s="24" customFormat="1" ht="12.75" customHeight="1">
      <c r="A88" s="22">
        <v>0.57999999999999996</v>
      </c>
      <c r="B88" s="22">
        <v>1.41</v>
      </c>
      <c r="C88" s="22" t="str">
        <f t="shared" si="3"/>
        <v/>
      </c>
      <c r="D88" s="22" t="str">
        <f t="shared" si="3"/>
        <v/>
      </c>
      <c r="E88" s="68" t="s">
        <v>146</v>
      </c>
      <c r="F88" s="73" t="s">
        <v>147</v>
      </c>
      <c r="G88" s="70"/>
      <c r="H88" s="71" t="s">
        <v>28</v>
      </c>
      <c r="I88" s="71">
        <v>558</v>
      </c>
      <c r="J88" s="72"/>
      <c r="K88" s="72"/>
    </row>
    <row r="89" spans="1:920" s="24" customFormat="1" ht="12.75" customHeight="1">
      <c r="A89" s="22">
        <v>0.59</v>
      </c>
      <c r="B89" s="22">
        <v>1.42</v>
      </c>
      <c r="C89" s="22" t="str">
        <f t="shared" si="3"/>
        <v/>
      </c>
      <c r="D89" s="22" t="str">
        <f t="shared" si="3"/>
        <v/>
      </c>
      <c r="E89" s="68" t="s">
        <v>148</v>
      </c>
      <c r="F89" s="73" t="s">
        <v>149</v>
      </c>
      <c r="G89" s="70"/>
      <c r="H89" s="71" t="s">
        <v>28</v>
      </c>
      <c r="I89" s="71">
        <v>559</v>
      </c>
      <c r="J89" s="72"/>
      <c r="K89" s="72"/>
    </row>
    <row r="90" spans="1:920" s="24" customFormat="1" ht="12.75" customHeight="1">
      <c r="A90" s="22">
        <v>0.6</v>
      </c>
      <c r="B90" s="22">
        <v>1.43</v>
      </c>
      <c r="C90" s="22" t="str">
        <f t="shared" ref="C90:D109" si="4">IF(LEN(J90)=0,"",1+ABS((J90*A90)/LEN(J90))+A90)</f>
        <v/>
      </c>
      <c r="D90" s="22" t="str">
        <f t="shared" si="4"/>
        <v/>
      </c>
      <c r="E90" s="68" t="s">
        <v>150</v>
      </c>
      <c r="F90" s="73" t="s">
        <v>151</v>
      </c>
      <c r="G90" s="70"/>
      <c r="H90" s="71" t="s">
        <v>28</v>
      </c>
      <c r="I90" s="71">
        <v>560</v>
      </c>
      <c r="J90" s="72"/>
      <c r="K90" s="72"/>
    </row>
    <row r="91" spans="1:920" s="24" customFormat="1" ht="12.75" customHeight="1">
      <c r="A91" s="22">
        <v>0.61</v>
      </c>
      <c r="B91" s="22">
        <v>1.44</v>
      </c>
      <c r="C91" s="22" t="str">
        <f t="shared" si="4"/>
        <v/>
      </c>
      <c r="D91" s="22" t="str">
        <f t="shared" si="4"/>
        <v/>
      </c>
      <c r="E91" s="68" t="s">
        <v>152</v>
      </c>
      <c r="F91" s="73" t="s">
        <v>153</v>
      </c>
      <c r="G91" s="70"/>
      <c r="H91" s="71" t="s">
        <v>64</v>
      </c>
      <c r="I91" s="71">
        <v>561</v>
      </c>
      <c r="J91" s="72"/>
      <c r="K91" s="72"/>
    </row>
    <row r="92" spans="1:920" s="24" customFormat="1" ht="12.75" customHeight="1">
      <c r="A92" s="22">
        <v>0.62</v>
      </c>
      <c r="B92" s="22">
        <v>1.45</v>
      </c>
      <c r="C92" s="22" t="str">
        <f t="shared" si="4"/>
        <v/>
      </c>
      <c r="D92" s="22" t="str">
        <f t="shared" si="4"/>
        <v/>
      </c>
      <c r="E92" s="68" t="s">
        <v>154</v>
      </c>
      <c r="F92" s="73" t="s">
        <v>155</v>
      </c>
      <c r="G92" s="70"/>
      <c r="H92" s="71" t="s">
        <v>28</v>
      </c>
      <c r="I92" s="71">
        <v>562</v>
      </c>
      <c r="J92" s="72"/>
      <c r="K92" s="72"/>
    </row>
    <row r="93" spans="1:920" s="24" customFormat="1" ht="12.75" customHeight="1">
      <c r="A93" s="22">
        <v>0.63</v>
      </c>
      <c r="B93" s="22">
        <v>1.46</v>
      </c>
      <c r="C93" s="22" t="str">
        <f t="shared" si="4"/>
        <v/>
      </c>
      <c r="D93" s="22" t="str">
        <f t="shared" si="4"/>
        <v/>
      </c>
      <c r="E93" s="68" t="s">
        <v>156</v>
      </c>
      <c r="F93" s="73" t="s">
        <v>157</v>
      </c>
      <c r="G93" s="70"/>
      <c r="H93" s="71" t="s">
        <v>64</v>
      </c>
      <c r="I93" s="71">
        <v>563</v>
      </c>
      <c r="J93" s="72"/>
      <c r="K93" s="72"/>
    </row>
    <row r="94" spans="1:920" s="24" customFormat="1" ht="12.75" customHeight="1">
      <c r="A94" s="22">
        <v>0.64</v>
      </c>
      <c r="B94" s="22">
        <v>1.47</v>
      </c>
      <c r="C94" s="22" t="str">
        <f t="shared" si="4"/>
        <v/>
      </c>
      <c r="D94" s="22" t="str">
        <f t="shared" si="4"/>
        <v/>
      </c>
      <c r="E94" s="75" t="s">
        <v>158</v>
      </c>
      <c r="F94" s="76" t="s">
        <v>159</v>
      </c>
      <c r="G94" s="70"/>
      <c r="H94" s="71" t="s">
        <v>23</v>
      </c>
      <c r="I94" s="71">
        <v>564</v>
      </c>
      <c r="J94" s="72"/>
      <c r="K94" s="72"/>
    </row>
    <row r="95" spans="1:920" s="24" customFormat="1" ht="12.75" customHeight="1">
      <c r="A95" s="22"/>
      <c r="B95" s="22"/>
      <c r="C95" s="22"/>
      <c r="D95" s="22"/>
      <c r="E95" s="75" t="s">
        <v>160</v>
      </c>
      <c r="F95" s="76" t="s">
        <v>161</v>
      </c>
      <c r="G95" s="71"/>
      <c r="H95" s="71"/>
      <c r="I95" s="71"/>
      <c r="J95" s="74"/>
      <c r="K95" s="74"/>
    </row>
    <row r="96" spans="1:920" s="24" customFormat="1" ht="12.75" customHeight="1">
      <c r="A96" s="22">
        <v>0.65</v>
      </c>
      <c r="B96" s="22">
        <v>1.48</v>
      </c>
      <c r="C96" s="22" t="str">
        <f t="shared" ref="C96:D108" si="5">IF(LEN(J96)=0,"",1+ABS((J96*A96)/LEN(J96))+A96)</f>
        <v/>
      </c>
      <c r="D96" s="22" t="str">
        <f t="shared" si="5"/>
        <v/>
      </c>
      <c r="E96" s="68" t="s">
        <v>162</v>
      </c>
      <c r="F96" s="73" t="s">
        <v>163</v>
      </c>
      <c r="G96" s="70"/>
      <c r="H96" s="71" t="s">
        <v>28</v>
      </c>
      <c r="I96" s="71">
        <v>565</v>
      </c>
      <c r="J96" s="72"/>
      <c r="K96" s="72"/>
    </row>
    <row r="97" spans="1:920" s="24" customFormat="1" ht="12.75" customHeight="1">
      <c r="A97" s="22">
        <v>0.66</v>
      </c>
      <c r="B97" s="22">
        <v>1.49</v>
      </c>
      <c r="C97" s="22" t="str">
        <f t="shared" si="5"/>
        <v/>
      </c>
      <c r="D97" s="22" t="str">
        <f t="shared" si="5"/>
        <v/>
      </c>
      <c r="E97" s="68" t="s">
        <v>164</v>
      </c>
      <c r="F97" s="73" t="s">
        <v>165</v>
      </c>
      <c r="G97" s="70"/>
      <c r="H97" s="71" t="s">
        <v>64</v>
      </c>
      <c r="I97" s="71">
        <v>566</v>
      </c>
      <c r="J97" s="72"/>
      <c r="K97" s="72"/>
    </row>
    <row r="98" spans="1:920" s="24" customFormat="1" ht="12.75" customHeight="1">
      <c r="A98" s="22">
        <v>0.67</v>
      </c>
      <c r="B98" s="22">
        <v>1.5</v>
      </c>
      <c r="C98" s="22" t="str">
        <f t="shared" si="5"/>
        <v/>
      </c>
      <c r="D98" s="22" t="str">
        <f t="shared" si="5"/>
        <v/>
      </c>
      <c r="E98" s="68" t="s">
        <v>166</v>
      </c>
      <c r="F98" s="73" t="s">
        <v>167</v>
      </c>
      <c r="G98" s="70"/>
      <c r="H98" s="71" t="s">
        <v>28</v>
      </c>
      <c r="I98" s="71">
        <v>567</v>
      </c>
      <c r="J98" s="72"/>
      <c r="K98" s="72"/>
    </row>
    <row r="99" spans="1:920" s="24" customFormat="1" ht="12.75" customHeight="1">
      <c r="A99" s="22">
        <v>0.68</v>
      </c>
      <c r="B99" s="22">
        <v>1.51</v>
      </c>
      <c r="C99" s="22" t="str">
        <f t="shared" si="5"/>
        <v/>
      </c>
      <c r="D99" s="22" t="str">
        <f t="shared" si="5"/>
        <v/>
      </c>
      <c r="E99" s="68" t="s">
        <v>168</v>
      </c>
      <c r="F99" s="73" t="s">
        <v>169</v>
      </c>
      <c r="G99" s="70"/>
      <c r="H99" s="71" t="s">
        <v>28</v>
      </c>
      <c r="I99" s="71">
        <v>568</v>
      </c>
      <c r="J99" s="72"/>
      <c r="K99" s="72"/>
    </row>
    <row r="100" spans="1:920" s="24" customFormat="1" ht="12.75" customHeight="1">
      <c r="A100" s="22">
        <v>0.69</v>
      </c>
      <c r="B100" s="22">
        <v>1.52</v>
      </c>
      <c r="C100" s="22" t="str">
        <f t="shared" si="5"/>
        <v/>
      </c>
      <c r="D100" s="22" t="str">
        <f t="shared" si="5"/>
        <v/>
      </c>
      <c r="E100" s="68" t="s">
        <v>170</v>
      </c>
      <c r="F100" s="73" t="s">
        <v>171</v>
      </c>
      <c r="G100" s="70"/>
      <c r="H100" s="71" t="s">
        <v>64</v>
      </c>
      <c r="I100" s="71">
        <v>569</v>
      </c>
      <c r="J100" s="72"/>
      <c r="K100" s="72"/>
    </row>
    <row r="101" spans="1:920" s="24" customFormat="1" ht="12.75" customHeight="1">
      <c r="A101" s="22">
        <v>0.7</v>
      </c>
      <c r="B101" s="22">
        <v>1.53</v>
      </c>
      <c r="C101" s="22" t="str">
        <f t="shared" si="5"/>
        <v/>
      </c>
      <c r="D101" s="22" t="str">
        <f t="shared" si="5"/>
        <v/>
      </c>
      <c r="E101" s="68" t="s">
        <v>172</v>
      </c>
      <c r="F101" s="73" t="s">
        <v>173</v>
      </c>
      <c r="G101" s="70"/>
      <c r="H101" s="71" t="s">
        <v>64</v>
      </c>
      <c r="I101" s="71">
        <v>570</v>
      </c>
      <c r="J101" s="72"/>
      <c r="K101" s="72"/>
    </row>
    <row r="102" spans="1:920" s="24" customFormat="1" ht="12.75" customHeight="1">
      <c r="A102" s="22">
        <v>0.71</v>
      </c>
      <c r="B102" s="22">
        <v>1.54</v>
      </c>
      <c r="C102" s="22" t="str">
        <f t="shared" si="5"/>
        <v/>
      </c>
      <c r="D102" s="22" t="str">
        <f t="shared" si="5"/>
        <v/>
      </c>
      <c r="E102" s="68" t="s">
        <v>174</v>
      </c>
      <c r="F102" s="73" t="s">
        <v>175</v>
      </c>
      <c r="G102" s="70"/>
      <c r="H102" s="71" t="s">
        <v>64</v>
      </c>
      <c r="I102" s="71">
        <v>571</v>
      </c>
      <c r="J102" s="72"/>
      <c r="K102" s="72"/>
    </row>
    <row r="103" spans="1:920" s="24" customFormat="1" ht="12.75" customHeight="1">
      <c r="A103" s="22">
        <v>0.72</v>
      </c>
      <c r="B103" s="22">
        <v>1.55</v>
      </c>
      <c r="C103" s="22" t="str">
        <f t="shared" si="5"/>
        <v/>
      </c>
      <c r="D103" s="22" t="str">
        <f t="shared" si="5"/>
        <v/>
      </c>
      <c r="E103" s="68" t="s">
        <v>176</v>
      </c>
      <c r="F103" s="73" t="s">
        <v>177</v>
      </c>
      <c r="G103" s="70"/>
      <c r="H103" s="71" t="s">
        <v>64</v>
      </c>
      <c r="I103" s="71">
        <v>572</v>
      </c>
      <c r="J103" s="72"/>
      <c r="K103" s="72"/>
    </row>
    <row r="104" spans="1:920" s="24" customFormat="1" ht="12.75" customHeight="1">
      <c r="A104" s="22">
        <v>0.73</v>
      </c>
      <c r="B104" s="22">
        <v>1.56</v>
      </c>
      <c r="C104" s="22" t="str">
        <f t="shared" si="5"/>
        <v/>
      </c>
      <c r="D104" s="22" t="str">
        <f t="shared" si="5"/>
        <v/>
      </c>
      <c r="E104" s="68" t="s">
        <v>178</v>
      </c>
      <c r="F104" s="73" t="s">
        <v>179</v>
      </c>
      <c r="G104" s="70"/>
      <c r="H104" s="71" t="s">
        <v>64</v>
      </c>
      <c r="I104" s="71">
        <v>573</v>
      </c>
      <c r="J104" s="72"/>
      <c r="K104" s="72"/>
    </row>
    <row r="105" spans="1:920" s="24" customFormat="1" ht="12.75" customHeight="1">
      <c r="A105" s="22">
        <v>0.74</v>
      </c>
      <c r="B105" s="22">
        <v>1.57</v>
      </c>
      <c r="C105" s="22" t="str">
        <f t="shared" si="5"/>
        <v/>
      </c>
      <c r="D105" s="22" t="str">
        <f t="shared" si="5"/>
        <v/>
      </c>
      <c r="E105" s="68" t="s">
        <v>180</v>
      </c>
      <c r="F105" s="73" t="s">
        <v>181</v>
      </c>
      <c r="G105" s="70"/>
      <c r="H105" s="71" t="s">
        <v>28</v>
      </c>
      <c r="I105" s="71">
        <v>574</v>
      </c>
      <c r="J105" s="72"/>
      <c r="K105" s="72"/>
    </row>
    <row r="106" spans="1:920" s="24" customFormat="1" ht="12.75" customHeight="1">
      <c r="A106" s="22">
        <v>0.75</v>
      </c>
      <c r="B106" s="22">
        <v>1.58</v>
      </c>
      <c r="C106" s="22" t="str">
        <f t="shared" si="5"/>
        <v/>
      </c>
      <c r="D106" s="22" t="str">
        <f t="shared" si="5"/>
        <v/>
      </c>
      <c r="E106" s="68" t="s">
        <v>182</v>
      </c>
      <c r="F106" s="73" t="s">
        <v>183</v>
      </c>
      <c r="G106" s="70"/>
      <c r="H106" s="71" t="s">
        <v>64</v>
      </c>
      <c r="I106" s="71">
        <v>575</v>
      </c>
      <c r="J106" s="72"/>
      <c r="K106" s="72"/>
    </row>
    <row r="107" spans="1:920" s="24" customFormat="1" ht="12.75" customHeight="1">
      <c r="A107" s="22">
        <v>0.76</v>
      </c>
      <c r="B107" s="22">
        <v>1.59</v>
      </c>
      <c r="C107" s="22">
        <f t="shared" si="5"/>
        <v>14324.264000000001</v>
      </c>
      <c r="D107" s="22">
        <f t="shared" si="5"/>
        <v>375.17999999999995</v>
      </c>
      <c r="E107" s="68" t="s">
        <v>184</v>
      </c>
      <c r="F107" s="73" t="s">
        <v>185</v>
      </c>
      <c r="G107" s="70"/>
      <c r="H107" s="71" t="s">
        <v>28</v>
      </c>
      <c r="I107" s="71">
        <v>576</v>
      </c>
      <c r="J107" s="72">
        <v>94227</v>
      </c>
      <c r="K107" s="72">
        <v>703</v>
      </c>
    </row>
    <row r="108" spans="1:920" s="24" customFormat="1" ht="12.75" customHeight="1">
      <c r="A108" s="22">
        <v>0.77</v>
      </c>
      <c r="B108" s="22">
        <v>1.6</v>
      </c>
      <c r="C108" s="22" t="str">
        <f t="shared" si="5"/>
        <v/>
      </c>
      <c r="D108" s="22" t="str">
        <f t="shared" si="5"/>
        <v/>
      </c>
      <c r="E108" s="68" t="s">
        <v>186</v>
      </c>
      <c r="F108" s="73" t="s">
        <v>187</v>
      </c>
      <c r="G108" s="70"/>
      <c r="H108" s="71" t="s">
        <v>64</v>
      </c>
      <c r="I108" s="71">
        <v>577</v>
      </c>
      <c r="J108" s="72"/>
      <c r="K108" s="72"/>
    </row>
    <row r="109" spans="1:920" s="61" customFormat="1" ht="7.5" customHeight="1">
      <c r="A109" s="53"/>
      <c r="B109" s="53"/>
      <c r="C109" s="53"/>
      <c r="D109" s="53"/>
      <c r="E109" s="54"/>
      <c r="F109" s="55"/>
      <c r="G109" s="55"/>
      <c r="H109" s="56"/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  <c r="JT109" s="60"/>
      <c r="JU109" s="60"/>
      <c r="JV109" s="60"/>
      <c r="JW109" s="60"/>
      <c r="JX109" s="60"/>
      <c r="JY109" s="60"/>
      <c r="JZ109" s="60"/>
      <c r="KA109" s="60"/>
      <c r="KB109" s="60"/>
      <c r="KC109" s="60"/>
      <c r="KD109" s="60"/>
      <c r="KE109" s="60"/>
      <c r="KF109" s="60"/>
      <c r="KG109" s="60"/>
      <c r="KH109" s="60"/>
      <c r="KI109" s="60"/>
      <c r="KJ109" s="60"/>
      <c r="KK109" s="60"/>
      <c r="KL109" s="60"/>
      <c r="KM109" s="60"/>
      <c r="KN109" s="60"/>
      <c r="KO109" s="60"/>
      <c r="KP109" s="60"/>
      <c r="KQ109" s="60"/>
      <c r="KR109" s="60"/>
      <c r="KS109" s="60"/>
      <c r="KT109" s="60"/>
      <c r="KU109" s="60"/>
      <c r="KV109" s="60"/>
      <c r="KW109" s="60"/>
      <c r="KX109" s="60"/>
      <c r="KY109" s="60"/>
      <c r="KZ109" s="60"/>
      <c r="LA109" s="60"/>
      <c r="LB109" s="60"/>
      <c r="LC109" s="60"/>
      <c r="LD109" s="60"/>
      <c r="LE109" s="60"/>
      <c r="LF109" s="60"/>
      <c r="LG109" s="60"/>
      <c r="LH109" s="60"/>
      <c r="LI109" s="60"/>
      <c r="LJ109" s="60"/>
      <c r="LK109" s="60"/>
      <c r="LL109" s="60"/>
      <c r="LM109" s="60"/>
      <c r="LN109" s="60"/>
      <c r="LO109" s="60"/>
      <c r="LP109" s="60"/>
      <c r="LQ109" s="60"/>
      <c r="LR109" s="60"/>
      <c r="LS109" s="60"/>
      <c r="LT109" s="60"/>
      <c r="LU109" s="60"/>
      <c r="LV109" s="60"/>
      <c r="LW109" s="60"/>
      <c r="LX109" s="60"/>
      <c r="LY109" s="60"/>
      <c r="LZ109" s="60"/>
      <c r="MA109" s="60"/>
      <c r="MB109" s="60"/>
      <c r="MC109" s="60"/>
      <c r="MD109" s="60"/>
      <c r="ME109" s="60"/>
      <c r="MF109" s="60"/>
      <c r="MG109" s="60"/>
      <c r="MH109" s="60"/>
      <c r="MI109" s="60"/>
      <c r="MJ109" s="60"/>
      <c r="MK109" s="60"/>
      <c r="ML109" s="60"/>
      <c r="MM109" s="60"/>
      <c r="MN109" s="60"/>
      <c r="MO109" s="60"/>
      <c r="MP109" s="60"/>
      <c r="MQ109" s="60"/>
      <c r="MR109" s="60"/>
      <c r="MS109" s="60"/>
      <c r="MT109" s="60"/>
      <c r="MU109" s="60"/>
      <c r="MV109" s="60"/>
      <c r="MW109" s="60"/>
      <c r="MX109" s="60"/>
      <c r="MY109" s="60"/>
      <c r="MZ109" s="60"/>
      <c r="NA109" s="60"/>
      <c r="NB109" s="60"/>
      <c r="NC109" s="60"/>
      <c r="ND109" s="60"/>
      <c r="NE109" s="60"/>
      <c r="NF109" s="60"/>
      <c r="NG109" s="60"/>
      <c r="NH109" s="60"/>
      <c r="NI109" s="60"/>
      <c r="NJ109" s="60"/>
      <c r="NK109" s="60"/>
      <c r="NL109" s="60"/>
      <c r="NM109" s="60"/>
      <c r="NN109" s="60"/>
      <c r="NO109" s="60"/>
      <c r="NP109" s="60"/>
      <c r="NQ109" s="60"/>
      <c r="NR109" s="60"/>
      <c r="NS109" s="60"/>
      <c r="NT109" s="60"/>
      <c r="NU109" s="60"/>
      <c r="NV109" s="60"/>
      <c r="NW109" s="60"/>
      <c r="NX109" s="60"/>
      <c r="NY109" s="60"/>
      <c r="NZ109" s="60"/>
      <c r="OA109" s="60"/>
      <c r="OB109" s="60"/>
      <c r="OC109" s="60"/>
      <c r="OD109" s="60"/>
      <c r="OE109" s="60"/>
      <c r="OF109" s="60"/>
      <c r="OG109" s="60"/>
      <c r="OH109" s="60"/>
      <c r="OI109" s="60"/>
      <c r="OJ109" s="60"/>
      <c r="OK109" s="60"/>
      <c r="OL109" s="60"/>
      <c r="OM109" s="60"/>
      <c r="ON109" s="60"/>
      <c r="OO109" s="60"/>
      <c r="OP109" s="60"/>
      <c r="OQ109" s="60"/>
      <c r="OR109" s="60"/>
      <c r="OS109" s="60"/>
      <c r="OT109" s="60"/>
      <c r="OU109" s="60"/>
      <c r="OV109" s="60"/>
      <c r="OW109" s="60"/>
      <c r="OX109" s="60"/>
      <c r="OY109" s="60"/>
      <c r="OZ109" s="60"/>
      <c r="PA109" s="60"/>
      <c r="PB109" s="60"/>
      <c r="PC109" s="60"/>
      <c r="PD109" s="60"/>
      <c r="PE109" s="60"/>
      <c r="PF109" s="60"/>
      <c r="PG109" s="60"/>
      <c r="PH109" s="60"/>
      <c r="PI109" s="60"/>
      <c r="PJ109" s="60"/>
      <c r="PK109" s="60"/>
      <c r="PL109" s="60"/>
      <c r="PM109" s="60"/>
      <c r="PN109" s="60"/>
      <c r="PO109" s="60"/>
      <c r="PP109" s="60"/>
      <c r="PQ109" s="60"/>
      <c r="PR109" s="60"/>
      <c r="PS109" s="60"/>
      <c r="PT109" s="60"/>
      <c r="PU109" s="60"/>
      <c r="PV109" s="60"/>
      <c r="PW109" s="60"/>
      <c r="PX109" s="60"/>
      <c r="PY109" s="60"/>
      <c r="PZ109" s="60"/>
      <c r="QA109" s="60"/>
      <c r="QB109" s="60"/>
      <c r="QC109" s="60"/>
      <c r="QD109" s="60"/>
      <c r="QE109" s="60"/>
      <c r="QF109" s="60"/>
      <c r="QG109" s="60"/>
      <c r="QH109" s="60"/>
      <c r="QI109" s="60"/>
      <c r="QJ109" s="60"/>
      <c r="QK109" s="60"/>
      <c r="QL109" s="60"/>
      <c r="QM109" s="60"/>
      <c r="QN109" s="60"/>
      <c r="QO109" s="60"/>
      <c r="QP109" s="60"/>
      <c r="QQ109" s="60"/>
      <c r="QR109" s="60"/>
      <c r="QS109" s="60"/>
      <c r="QT109" s="60"/>
      <c r="QU109" s="60"/>
      <c r="QV109" s="60"/>
      <c r="QW109" s="60"/>
      <c r="QX109" s="60"/>
      <c r="QY109" s="60"/>
      <c r="QZ109" s="60"/>
      <c r="RA109" s="60"/>
      <c r="RB109" s="60"/>
      <c r="RC109" s="60"/>
      <c r="RD109" s="60"/>
      <c r="RE109" s="60"/>
      <c r="RF109" s="60"/>
      <c r="RG109" s="60"/>
      <c r="RH109" s="60"/>
      <c r="RI109" s="60"/>
      <c r="RJ109" s="60"/>
      <c r="RK109" s="60"/>
      <c r="RL109" s="60"/>
      <c r="RM109" s="60"/>
      <c r="RN109" s="60"/>
      <c r="RO109" s="60"/>
      <c r="RP109" s="60"/>
      <c r="RQ109" s="60"/>
      <c r="RR109" s="60"/>
      <c r="RS109" s="60"/>
      <c r="RT109" s="60"/>
      <c r="RU109" s="60"/>
      <c r="RV109" s="60"/>
      <c r="RW109" s="60"/>
      <c r="RX109" s="60"/>
      <c r="RY109" s="60"/>
      <c r="RZ109" s="60"/>
      <c r="SA109" s="60"/>
      <c r="SB109" s="60"/>
      <c r="SC109" s="60"/>
      <c r="SD109" s="60"/>
      <c r="SE109" s="60"/>
      <c r="SF109" s="60"/>
      <c r="SG109" s="60"/>
      <c r="SH109" s="60"/>
      <c r="SI109" s="60"/>
      <c r="SJ109" s="60"/>
      <c r="SK109" s="60"/>
      <c r="SL109" s="60"/>
      <c r="SM109" s="60"/>
      <c r="SN109" s="60"/>
      <c r="SO109" s="60"/>
      <c r="SP109" s="60"/>
      <c r="SQ109" s="60"/>
      <c r="SR109" s="60"/>
      <c r="SS109" s="60"/>
      <c r="ST109" s="60"/>
      <c r="SU109" s="60"/>
      <c r="SV109" s="60"/>
      <c r="SW109" s="60"/>
      <c r="SX109" s="60"/>
      <c r="SY109" s="60"/>
      <c r="SZ109" s="60"/>
      <c r="TA109" s="60"/>
      <c r="TB109" s="60"/>
      <c r="TC109" s="60"/>
      <c r="TD109" s="60"/>
      <c r="TE109" s="60"/>
      <c r="TF109" s="60"/>
      <c r="TG109" s="60"/>
      <c r="TH109" s="60"/>
      <c r="TI109" s="60"/>
      <c r="TJ109" s="60"/>
      <c r="TK109" s="60"/>
      <c r="TL109" s="60"/>
      <c r="TM109" s="60"/>
      <c r="TN109" s="60"/>
      <c r="TO109" s="60"/>
      <c r="TP109" s="60"/>
      <c r="TQ109" s="60"/>
      <c r="TR109" s="60"/>
      <c r="TS109" s="60"/>
      <c r="TT109" s="60"/>
      <c r="TU109" s="60"/>
      <c r="TV109" s="60"/>
      <c r="TW109" s="60"/>
      <c r="TX109" s="60"/>
      <c r="TY109" s="60"/>
      <c r="TZ109" s="60"/>
      <c r="UA109" s="60"/>
      <c r="UB109" s="60"/>
      <c r="UC109" s="60"/>
      <c r="UD109" s="60"/>
      <c r="UE109" s="60"/>
      <c r="UF109" s="60"/>
      <c r="UG109" s="60"/>
      <c r="UH109" s="60"/>
      <c r="UI109" s="60"/>
      <c r="UJ109" s="60"/>
      <c r="UK109" s="60"/>
      <c r="UL109" s="60"/>
      <c r="UM109" s="60"/>
      <c r="UN109" s="60"/>
      <c r="UO109" s="60"/>
      <c r="UP109" s="60"/>
      <c r="UQ109" s="60"/>
      <c r="UR109" s="60"/>
      <c r="US109" s="60"/>
      <c r="UT109" s="60"/>
      <c r="UU109" s="60"/>
      <c r="UV109" s="60"/>
      <c r="UW109" s="60"/>
      <c r="UX109" s="60"/>
      <c r="UY109" s="60"/>
      <c r="UZ109" s="60"/>
      <c r="VA109" s="60"/>
      <c r="VB109" s="60"/>
      <c r="VC109" s="60"/>
      <c r="VD109" s="60"/>
      <c r="VE109" s="60"/>
      <c r="VF109" s="60"/>
      <c r="VG109" s="60"/>
      <c r="VH109" s="60"/>
      <c r="VI109" s="60"/>
      <c r="VJ109" s="60"/>
      <c r="VK109" s="60"/>
      <c r="VL109" s="60"/>
      <c r="VM109" s="60"/>
      <c r="VN109" s="60"/>
      <c r="VO109" s="60"/>
      <c r="VP109" s="60"/>
      <c r="VQ109" s="60"/>
      <c r="VR109" s="60"/>
      <c r="VS109" s="60"/>
      <c r="VT109" s="60"/>
      <c r="VU109" s="60"/>
      <c r="VV109" s="60"/>
      <c r="VW109" s="60"/>
      <c r="VX109" s="60"/>
      <c r="VY109" s="60"/>
      <c r="VZ109" s="60"/>
      <c r="WA109" s="60"/>
      <c r="WB109" s="60"/>
      <c r="WC109" s="60"/>
      <c r="WD109" s="60"/>
      <c r="WE109" s="60"/>
      <c r="WF109" s="60"/>
      <c r="WG109" s="60"/>
      <c r="WH109" s="60"/>
      <c r="WI109" s="60"/>
      <c r="WJ109" s="60"/>
      <c r="WK109" s="60"/>
      <c r="WL109" s="60"/>
      <c r="WM109" s="60"/>
      <c r="WN109" s="60"/>
      <c r="WO109" s="60"/>
      <c r="WP109" s="60"/>
      <c r="WQ109" s="60"/>
      <c r="WR109" s="60"/>
      <c r="WS109" s="60"/>
      <c r="WT109" s="60"/>
      <c r="WU109" s="60"/>
      <c r="WV109" s="60"/>
      <c r="WW109" s="60"/>
      <c r="WX109" s="60"/>
      <c r="WY109" s="60"/>
      <c r="WZ109" s="60"/>
      <c r="XA109" s="60"/>
      <c r="XB109" s="60"/>
      <c r="XC109" s="60"/>
      <c r="XD109" s="60"/>
      <c r="XE109" s="60"/>
      <c r="XF109" s="60"/>
      <c r="XG109" s="60"/>
      <c r="XH109" s="60"/>
      <c r="XI109" s="60"/>
      <c r="XJ109" s="60"/>
      <c r="XK109" s="60"/>
      <c r="XL109" s="60"/>
      <c r="XM109" s="60"/>
      <c r="XN109" s="60"/>
      <c r="XO109" s="60"/>
      <c r="XP109" s="60"/>
      <c r="XQ109" s="60"/>
      <c r="XR109" s="60"/>
      <c r="XS109" s="60"/>
      <c r="XT109" s="60"/>
      <c r="XU109" s="60"/>
      <c r="XV109" s="60"/>
      <c r="XW109" s="60"/>
      <c r="XX109" s="60"/>
      <c r="XY109" s="60"/>
      <c r="XZ109" s="60"/>
      <c r="YA109" s="60"/>
      <c r="YB109" s="60"/>
      <c r="YC109" s="60"/>
      <c r="YD109" s="60"/>
      <c r="YE109" s="60"/>
      <c r="YF109" s="60"/>
      <c r="YG109" s="60"/>
      <c r="YH109" s="60"/>
      <c r="YI109" s="60"/>
      <c r="YJ109" s="60"/>
      <c r="YK109" s="60"/>
      <c r="YL109" s="60"/>
      <c r="YM109" s="60"/>
      <c r="YN109" s="60"/>
      <c r="YO109" s="60"/>
      <c r="YP109" s="60"/>
      <c r="YQ109" s="60"/>
      <c r="YR109" s="60"/>
      <c r="YS109" s="60"/>
      <c r="YT109" s="60"/>
      <c r="YU109" s="60"/>
      <c r="YV109" s="60"/>
      <c r="YW109" s="60"/>
      <c r="YX109" s="60"/>
      <c r="YY109" s="60"/>
      <c r="YZ109" s="60"/>
      <c r="ZA109" s="60"/>
      <c r="ZB109" s="60"/>
      <c r="ZC109" s="60"/>
      <c r="ZD109" s="60"/>
      <c r="ZE109" s="60"/>
      <c r="ZF109" s="60"/>
      <c r="ZG109" s="60"/>
      <c r="ZH109" s="60"/>
      <c r="ZI109" s="60"/>
      <c r="ZJ109" s="60"/>
      <c r="ZK109" s="60"/>
      <c r="ZL109" s="60"/>
      <c r="ZM109" s="60"/>
      <c r="ZN109" s="60"/>
      <c r="ZO109" s="60"/>
      <c r="ZP109" s="60"/>
      <c r="ZQ109" s="60"/>
      <c r="ZR109" s="60"/>
      <c r="ZS109" s="60"/>
      <c r="ZT109" s="60"/>
      <c r="ZU109" s="60"/>
      <c r="ZV109" s="60"/>
      <c r="ZW109" s="60"/>
      <c r="ZX109" s="60"/>
      <c r="ZY109" s="60"/>
      <c r="ZZ109" s="60"/>
      <c r="AAA109" s="60"/>
      <c r="AAB109" s="60"/>
      <c r="AAC109" s="60"/>
      <c r="AAD109" s="60"/>
      <c r="AAE109" s="60"/>
      <c r="AAF109" s="60"/>
      <c r="AAG109" s="60"/>
      <c r="AAH109" s="60"/>
      <c r="AAI109" s="60"/>
      <c r="AAJ109" s="60"/>
      <c r="AAK109" s="60"/>
      <c r="AAL109" s="60"/>
      <c r="AAM109" s="60"/>
      <c r="AAN109" s="60"/>
      <c r="AAO109" s="60"/>
      <c r="AAP109" s="60"/>
      <c r="AAQ109" s="60"/>
      <c r="AAR109" s="60"/>
      <c r="AAS109" s="60"/>
      <c r="AAT109" s="60"/>
      <c r="AAU109" s="60"/>
      <c r="AAV109" s="60"/>
      <c r="AAW109" s="60"/>
      <c r="AAX109" s="60"/>
      <c r="AAY109" s="60"/>
      <c r="AAZ109" s="60"/>
      <c r="ABA109" s="60"/>
      <c r="ABB109" s="60"/>
      <c r="ABC109" s="60"/>
      <c r="ABD109" s="60"/>
      <c r="ABE109" s="60"/>
      <c r="ABF109" s="60"/>
      <c r="ABG109" s="60"/>
      <c r="ABH109" s="60"/>
      <c r="ABI109" s="60"/>
      <c r="ABJ109" s="60"/>
      <c r="ABK109" s="60"/>
      <c r="ABL109" s="60"/>
      <c r="ABM109" s="60"/>
      <c r="ABN109" s="60"/>
      <c r="ABO109" s="60"/>
      <c r="ABP109" s="60"/>
      <c r="ABQ109" s="60"/>
      <c r="ABR109" s="60"/>
      <c r="ABS109" s="60"/>
      <c r="ABT109" s="60"/>
      <c r="ABU109" s="60"/>
      <c r="ABV109" s="60"/>
      <c r="ABW109" s="60"/>
      <c r="ABX109" s="60"/>
      <c r="ABY109" s="60"/>
      <c r="ABZ109" s="60"/>
      <c r="ACA109" s="60"/>
      <c r="ACB109" s="60"/>
      <c r="ACC109" s="60"/>
      <c r="ACD109" s="60"/>
      <c r="ACE109" s="60"/>
      <c r="ACF109" s="60"/>
      <c r="ACG109" s="60"/>
      <c r="ACH109" s="60"/>
      <c r="ACI109" s="60"/>
      <c r="ACJ109" s="60"/>
      <c r="ACK109" s="60"/>
      <c r="ACL109" s="60"/>
      <c r="ACM109" s="60"/>
      <c r="ACN109" s="60"/>
      <c r="ACO109" s="60"/>
      <c r="ACP109" s="60"/>
      <c r="ACQ109" s="60"/>
      <c r="ACR109" s="60"/>
      <c r="ACS109" s="60"/>
      <c r="ACT109" s="60"/>
      <c r="ACU109" s="60"/>
      <c r="ACV109" s="60"/>
      <c r="ACW109" s="60"/>
      <c r="ACX109" s="60"/>
      <c r="ACY109" s="60"/>
      <c r="ACZ109" s="60"/>
      <c r="ADA109" s="60"/>
      <c r="ADB109" s="60"/>
      <c r="ADC109" s="60"/>
      <c r="ADD109" s="60"/>
      <c r="ADE109" s="60"/>
      <c r="ADF109" s="60"/>
      <c r="ADG109" s="60"/>
      <c r="ADH109" s="60"/>
      <c r="ADI109" s="60"/>
      <c r="ADJ109" s="60"/>
      <c r="ADK109" s="60"/>
      <c r="ADL109" s="60"/>
      <c r="ADM109" s="60"/>
      <c r="ADN109" s="60"/>
      <c r="ADO109" s="60"/>
      <c r="ADP109" s="60"/>
      <c r="ADQ109" s="60"/>
      <c r="ADR109" s="60"/>
      <c r="ADS109" s="60"/>
      <c r="ADT109" s="60"/>
      <c r="ADU109" s="60"/>
      <c r="ADV109" s="60"/>
      <c r="ADW109" s="60"/>
      <c r="ADX109" s="60"/>
      <c r="ADY109" s="60"/>
      <c r="ADZ109" s="60"/>
      <c r="AEA109" s="60"/>
      <c r="AEB109" s="60"/>
      <c r="AEC109" s="60"/>
      <c r="AED109" s="60"/>
      <c r="AEE109" s="60"/>
      <c r="AEF109" s="60"/>
      <c r="AEG109" s="60"/>
      <c r="AEH109" s="60"/>
      <c r="AEI109" s="60"/>
      <c r="AEJ109" s="60"/>
      <c r="AEK109" s="60"/>
      <c r="AEL109" s="60"/>
      <c r="AEM109" s="60"/>
      <c r="AEN109" s="60"/>
      <c r="AEO109" s="60"/>
      <c r="AEP109" s="60"/>
      <c r="AEQ109" s="60"/>
      <c r="AER109" s="60"/>
      <c r="AES109" s="60"/>
      <c r="AET109" s="60"/>
      <c r="AEU109" s="60"/>
      <c r="AEV109" s="60"/>
      <c r="AEW109" s="60"/>
      <c r="AEX109" s="60"/>
      <c r="AEY109" s="60"/>
      <c r="AEZ109" s="60"/>
      <c r="AFA109" s="60"/>
      <c r="AFB109" s="60"/>
      <c r="AFC109" s="60"/>
      <c r="AFD109" s="60"/>
      <c r="AFE109" s="60"/>
      <c r="AFF109" s="60"/>
      <c r="AFG109" s="60"/>
      <c r="AFH109" s="60"/>
      <c r="AFI109" s="60"/>
      <c r="AFJ109" s="60"/>
      <c r="AFK109" s="60"/>
      <c r="AFL109" s="60"/>
      <c r="AFM109" s="60"/>
      <c r="AFN109" s="60"/>
      <c r="AFO109" s="60"/>
      <c r="AFP109" s="60"/>
      <c r="AFQ109" s="60"/>
      <c r="AFR109" s="60"/>
      <c r="AFS109" s="60"/>
      <c r="AFT109" s="60"/>
      <c r="AFU109" s="60"/>
      <c r="AFV109" s="60"/>
      <c r="AFW109" s="60"/>
      <c r="AFX109" s="60"/>
      <c r="AFY109" s="60"/>
      <c r="AFZ109" s="60"/>
      <c r="AGA109" s="60"/>
      <c r="AGB109" s="60"/>
      <c r="AGC109" s="60"/>
      <c r="AGD109" s="60"/>
      <c r="AGE109" s="60"/>
      <c r="AGF109" s="60"/>
      <c r="AGG109" s="60"/>
      <c r="AGH109" s="60"/>
      <c r="AGI109" s="60"/>
      <c r="AGJ109" s="60"/>
      <c r="AGK109" s="60"/>
      <c r="AGL109" s="60"/>
      <c r="AGM109" s="60"/>
      <c r="AGN109" s="60"/>
      <c r="AGO109" s="60"/>
      <c r="AGP109" s="60"/>
      <c r="AGQ109" s="60"/>
      <c r="AGR109" s="60"/>
      <c r="AGS109" s="60"/>
      <c r="AGT109" s="60"/>
      <c r="AGU109" s="60"/>
      <c r="AGV109" s="60"/>
      <c r="AGW109" s="60"/>
      <c r="AGX109" s="60"/>
      <c r="AGY109" s="60"/>
      <c r="AGZ109" s="60"/>
      <c r="AHA109" s="60"/>
      <c r="AHB109" s="60"/>
      <c r="AHC109" s="60"/>
      <c r="AHD109" s="60"/>
      <c r="AHE109" s="60"/>
      <c r="AHF109" s="60"/>
      <c r="AHG109" s="60"/>
      <c r="AHH109" s="60"/>
      <c r="AHI109" s="60"/>
      <c r="AHJ109" s="60"/>
      <c r="AHK109" s="60"/>
      <c r="AHL109" s="60"/>
      <c r="AHM109" s="60"/>
      <c r="AHN109" s="60"/>
      <c r="AHO109" s="60"/>
      <c r="AHP109" s="60"/>
      <c r="AHQ109" s="60"/>
      <c r="AHR109" s="60"/>
      <c r="AHS109" s="60"/>
      <c r="AHT109" s="60"/>
      <c r="AHU109" s="60"/>
      <c r="AHV109" s="60"/>
      <c r="AHW109" s="60"/>
      <c r="AHX109" s="60"/>
      <c r="AHY109" s="60"/>
      <c r="AHZ109" s="60"/>
      <c r="AIA109" s="60"/>
      <c r="AIB109" s="60"/>
      <c r="AIC109" s="60"/>
      <c r="AID109" s="60"/>
      <c r="AIE109" s="60"/>
      <c r="AIF109" s="60"/>
      <c r="AIG109" s="60"/>
      <c r="AIH109" s="60"/>
      <c r="AII109" s="60"/>
      <c r="AIJ109" s="60"/>
    </row>
    <row r="110" spans="1:920" s="7" customFormat="1" ht="21.75" customHeight="1">
      <c r="A110" s="1"/>
      <c r="B110" s="1"/>
      <c r="C110" s="1"/>
      <c r="D110" s="1"/>
      <c r="E110" s="62" t="str">
        <f>E35</f>
        <v>Kontrolni broj: 1784151295</v>
      </c>
      <c r="F110" s="3"/>
      <c r="H110" s="63"/>
      <c r="I110" s="3"/>
      <c r="J110" s="4"/>
      <c r="K110" s="77" t="s">
        <v>188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</row>
    <row r="111" spans="1:920" ht="30.75" customHeight="1">
      <c r="E111" s="32" t="s">
        <v>13</v>
      </c>
      <c r="F111" s="33" t="s">
        <v>14</v>
      </c>
      <c r="G111" s="33" t="s">
        <v>15</v>
      </c>
      <c r="H111" s="34" t="s">
        <v>16</v>
      </c>
      <c r="I111" s="34" t="s">
        <v>17</v>
      </c>
      <c r="J111" s="34" t="str">
        <f>"Od "&amp;TEXT([1]OsnPodaci!A58,"dd.mm.")&amp;" do "&amp;TEXT([1]OsnPodaci!B58,"dd.mm.")&amp;" tekuće godine"</f>
        <v>Od 01.01. do 30.06. tekuće godine</v>
      </c>
      <c r="K111" s="34" t="s">
        <v>18</v>
      </c>
    </row>
    <row r="112" spans="1:920" s="40" customFormat="1" ht="12.75" customHeight="1">
      <c r="A112" s="35"/>
      <c r="B112" s="35"/>
      <c r="C112" s="35"/>
      <c r="D112" s="35"/>
      <c r="E112" s="36">
        <v>1</v>
      </c>
      <c r="F112" s="37">
        <v>2</v>
      </c>
      <c r="G112" s="37">
        <v>3</v>
      </c>
      <c r="H112" s="37">
        <v>4</v>
      </c>
      <c r="I112" s="38">
        <v>5</v>
      </c>
      <c r="J112" s="38">
        <v>6</v>
      </c>
      <c r="K112" s="38">
        <v>7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  <c r="WT112" s="39"/>
      <c r="WU112" s="39"/>
      <c r="WV112" s="39"/>
      <c r="WW112" s="39"/>
      <c r="WX112" s="39"/>
      <c r="WY112" s="39"/>
      <c r="WZ112" s="39"/>
      <c r="XA112" s="39"/>
      <c r="XB112" s="39"/>
      <c r="XC112" s="39"/>
      <c r="XD112" s="39"/>
      <c r="XE112" s="39"/>
      <c r="XF112" s="39"/>
      <c r="XG112" s="39"/>
      <c r="XH112" s="39"/>
      <c r="XI112" s="39"/>
      <c r="XJ112" s="39"/>
      <c r="XK112" s="39"/>
      <c r="XL112" s="39"/>
      <c r="XM112" s="39"/>
      <c r="XN112" s="39"/>
      <c r="XO112" s="39"/>
      <c r="XP112" s="39"/>
      <c r="XQ112" s="39"/>
      <c r="XR112" s="39"/>
      <c r="XS112" s="39"/>
      <c r="XT112" s="39"/>
      <c r="XU112" s="39"/>
      <c r="XV112" s="39"/>
      <c r="XW112" s="39"/>
      <c r="XX112" s="39"/>
      <c r="XY112" s="39"/>
      <c r="XZ112" s="39"/>
      <c r="YA112" s="39"/>
      <c r="YB112" s="39"/>
      <c r="YC112" s="39"/>
      <c r="YD112" s="39"/>
      <c r="YE112" s="39"/>
      <c r="YF112" s="39"/>
      <c r="YG112" s="39"/>
      <c r="YH112" s="39"/>
      <c r="YI112" s="39"/>
      <c r="YJ112" s="39"/>
      <c r="YK112" s="39"/>
      <c r="YL112" s="39"/>
      <c r="YM112" s="39"/>
      <c r="YN112" s="39"/>
      <c r="YO112" s="39"/>
      <c r="YP112" s="39"/>
      <c r="YQ112" s="39"/>
      <c r="YR112" s="39"/>
      <c r="YS112" s="39"/>
      <c r="YT112" s="39"/>
      <c r="YU112" s="39"/>
      <c r="YV112" s="39"/>
      <c r="YW112" s="39"/>
      <c r="YX112" s="39"/>
      <c r="YY112" s="39"/>
      <c r="YZ112" s="39"/>
      <c r="ZA112" s="39"/>
      <c r="ZB112" s="39"/>
      <c r="ZC112" s="39"/>
      <c r="ZD112" s="39"/>
      <c r="ZE112" s="39"/>
      <c r="ZF112" s="39"/>
      <c r="ZG112" s="39"/>
      <c r="ZH112" s="39"/>
      <c r="ZI112" s="39"/>
      <c r="ZJ112" s="39"/>
      <c r="ZK112" s="39"/>
      <c r="ZL112" s="39"/>
      <c r="ZM112" s="39"/>
      <c r="ZN112" s="39"/>
      <c r="ZO112" s="39"/>
      <c r="ZP112" s="39"/>
      <c r="ZQ112" s="39"/>
      <c r="ZR112" s="39"/>
      <c r="ZS112" s="39"/>
      <c r="ZT112" s="39"/>
      <c r="ZU112" s="39"/>
      <c r="ZV112" s="39"/>
      <c r="ZW112" s="39"/>
      <c r="ZX112" s="39"/>
      <c r="ZY112" s="39"/>
      <c r="ZZ112" s="39"/>
      <c r="AAA112" s="39"/>
      <c r="AAB112" s="39"/>
      <c r="AAC112" s="39"/>
      <c r="AAD112" s="39"/>
      <c r="AAE112" s="39"/>
      <c r="AAF112" s="39"/>
      <c r="AAG112" s="39"/>
      <c r="AAH112" s="39"/>
      <c r="AAI112" s="39"/>
      <c r="AAJ112" s="39"/>
      <c r="AAK112" s="39"/>
      <c r="AAL112" s="39"/>
      <c r="AAM112" s="39"/>
      <c r="AAN112" s="39"/>
      <c r="AAO112" s="39"/>
      <c r="AAP112" s="39"/>
      <c r="AAQ112" s="39"/>
      <c r="AAR112" s="39"/>
      <c r="AAS112" s="39"/>
      <c r="AAT112" s="39"/>
      <c r="AAU112" s="39"/>
      <c r="AAV112" s="39"/>
      <c r="AAW112" s="39"/>
      <c r="AAX112" s="39"/>
      <c r="AAY112" s="39"/>
      <c r="AAZ112" s="39"/>
      <c r="ABA112" s="39"/>
      <c r="ABB112" s="39"/>
      <c r="ABC112" s="39"/>
      <c r="ABD112" s="39"/>
      <c r="ABE112" s="39"/>
      <c r="ABF112" s="39"/>
      <c r="ABG112" s="39"/>
      <c r="ABH112" s="39"/>
      <c r="ABI112" s="39"/>
      <c r="ABJ112" s="39"/>
      <c r="ABK112" s="39"/>
      <c r="ABL112" s="39"/>
      <c r="ABM112" s="39"/>
      <c r="ABN112" s="39"/>
      <c r="ABO112" s="39"/>
      <c r="ABP112" s="39"/>
      <c r="ABQ112" s="39"/>
      <c r="ABR112" s="39"/>
      <c r="ABS112" s="39"/>
      <c r="ABT112" s="39"/>
      <c r="ABU112" s="39"/>
      <c r="ABV112" s="39"/>
      <c r="ABW112" s="39"/>
      <c r="ABX112" s="39"/>
      <c r="ABY112" s="39"/>
      <c r="ABZ112" s="39"/>
      <c r="ACA112" s="39"/>
      <c r="ACB112" s="39"/>
      <c r="ACC112" s="39"/>
      <c r="ACD112" s="39"/>
      <c r="ACE112" s="39"/>
      <c r="ACF112" s="39"/>
      <c r="ACG112" s="39"/>
      <c r="ACH112" s="39"/>
      <c r="ACI112" s="39"/>
      <c r="ACJ112" s="39"/>
      <c r="ACK112" s="39"/>
      <c r="ACL112" s="39"/>
      <c r="ACM112" s="39"/>
      <c r="ACN112" s="39"/>
      <c r="ACO112" s="39"/>
      <c r="ACP112" s="39"/>
      <c r="ACQ112" s="39"/>
      <c r="ACR112" s="39"/>
      <c r="ACS112" s="39"/>
      <c r="ACT112" s="39"/>
      <c r="ACU112" s="39"/>
      <c r="ACV112" s="39"/>
      <c r="ACW112" s="39"/>
      <c r="ACX112" s="39"/>
      <c r="ACY112" s="39"/>
      <c r="ACZ112" s="39"/>
      <c r="ADA112" s="39"/>
      <c r="ADB112" s="39"/>
      <c r="ADC112" s="39"/>
      <c r="ADD112" s="39"/>
      <c r="ADE112" s="39"/>
      <c r="ADF112" s="39"/>
      <c r="ADG112" s="39"/>
      <c r="ADH112" s="39"/>
      <c r="ADI112" s="39"/>
      <c r="ADJ112" s="39"/>
      <c r="ADK112" s="39"/>
      <c r="ADL112" s="39"/>
      <c r="ADM112" s="39"/>
      <c r="ADN112" s="39"/>
      <c r="ADO112" s="39"/>
      <c r="ADP112" s="39"/>
      <c r="ADQ112" s="39"/>
      <c r="ADR112" s="39"/>
      <c r="ADS112" s="39"/>
      <c r="ADT112" s="39"/>
      <c r="ADU112" s="39"/>
      <c r="ADV112" s="39"/>
      <c r="ADW112" s="39"/>
      <c r="ADX112" s="39"/>
      <c r="ADY112" s="39"/>
      <c r="ADZ112" s="39"/>
      <c r="AEA112" s="39"/>
      <c r="AEB112" s="39"/>
      <c r="AEC112" s="39"/>
      <c r="AED112" s="39"/>
      <c r="AEE112" s="39"/>
      <c r="AEF112" s="39"/>
      <c r="AEG112" s="39"/>
      <c r="AEH112" s="39"/>
      <c r="AEI112" s="39"/>
      <c r="AEJ112" s="39"/>
      <c r="AEK112" s="39"/>
      <c r="AEL112" s="39"/>
      <c r="AEM112" s="39"/>
      <c r="AEN112" s="39"/>
      <c r="AEO112" s="39"/>
      <c r="AEP112" s="39"/>
      <c r="AEQ112" s="39"/>
      <c r="AER112" s="39"/>
      <c r="AES112" s="39"/>
      <c r="AET112" s="39"/>
      <c r="AEU112" s="39"/>
      <c r="AEV112" s="39"/>
      <c r="AEW112" s="39"/>
      <c r="AEX112" s="39"/>
      <c r="AEY112" s="39"/>
      <c r="AEZ112" s="39"/>
      <c r="AFA112" s="39"/>
      <c r="AFB112" s="39"/>
      <c r="AFC112" s="39"/>
      <c r="AFD112" s="39"/>
      <c r="AFE112" s="39"/>
      <c r="AFF112" s="39"/>
      <c r="AFG112" s="39"/>
      <c r="AFH112" s="39"/>
      <c r="AFI112" s="39"/>
      <c r="AFJ112" s="39"/>
      <c r="AFK112" s="39"/>
      <c r="AFL112" s="39"/>
      <c r="AFM112" s="39"/>
      <c r="AFN112" s="39"/>
      <c r="AFO112" s="39"/>
      <c r="AFP112" s="39"/>
      <c r="AFQ112" s="39"/>
      <c r="AFR112" s="39"/>
      <c r="AFS112" s="39"/>
      <c r="AFT112" s="39"/>
      <c r="AFU112" s="39"/>
      <c r="AFV112" s="39"/>
      <c r="AFW112" s="39"/>
      <c r="AFX112" s="39"/>
      <c r="AFY112" s="39"/>
      <c r="AFZ112" s="39"/>
      <c r="AGA112" s="39"/>
      <c r="AGB112" s="39"/>
      <c r="AGC112" s="39"/>
      <c r="AGD112" s="39"/>
      <c r="AGE112" s="39"/>
      <c r="AGF112" s="39"/>
      <c r="AGG112" s="39"/>
      <c r="AGH112" s="39"/>
      <c r="AGI112" s="39"/>
      <c r="AGJ112" s="39"/>
      <c r="AGK112" s="39"/>
      <c r="AGL112" s="39"/>
      <c r="AGM112" s="39"/>
      <c r="AGN112" s="39"/>
      <c r="AGO112" s="39"/>
      <c r="AGP112" s="39"/>
      <c r="AGQ112" s="39"/>
      <c r="AGR112" s="39"/>
      <c r="AGS112" s="39"/>
      <c r="AGT112" s="39"/>
      <c r="AGU112" s="39"/>
      <c r="AGV112" s="39"/>
      <c r="AGW112" s="39"/>
      <c r="AGX112" s="39"/>
      <c r="AGY112" s="39"/>
      <c r="AGZ112" s="39"/>
      <c r="AHA112" s="39"/>
      <c r="AHB112" s="39"/>
      <c r="AHC112" s="39"/>
      <c r="AHD112" s="39"/>
      <c r="AHE112" s="39"/>
      <c r="AHF112" s="39"/>
      <c r="AHG112" s="39"/>
      <c r="AHH112" s="39"/>
      <c r="AHI112" s="39"/>
      <c r="AHJ112" s="39"/>
      <c r="AHK112" s="39"/>
      <c r="AHL112" s="39"/>
      <c r="AHM112" s="39"/>
      <c r="AHN112" s="39"/>
      <c r="AHO112" s="39"/>
      <c r="AHP112" s="39"/>
      <c r="AHQ112" s="39"/>
      <c r="AHR112" s="39"/>
      <c r="AHS112" s="39"/>
      <c r="AHT112" s="39"/>
      <c r="AHU112" s="39"/>
      <c r="AHV112" s="39"/>
      <c r="AHW112" s="39"/>
      <c r="AHX112" s="39"/>
      <c r="AHY112" s="39"/>
      <c r="AHZ112" s="39"/>
      <c r="AIA112" s="39"/>
      <c r="AIB112" s="39"/>
      <c r="AIC112" s="39"/>
      <c r="AID112" s="39"/>
      <c r="AIE112" s="39"/>
      <c r="AIF112" s="39"/>
      <c r="AIG112" s="39"/>
      <c r="AIH112" s="39"/>
      <c r="AII112" s="39"/>
      <c r="AIJ112" s="39"/>
    </row>
    <row r="113" spans="1:920" s="24" customFormat="1" ht="29.25" customHeight="1">
      <c r="A113" s="22">
        <v>0.78</v>
      </c>
      <c r="B113" s="22">
        <v>1.61</v>
      </c>
      <c r="C113" s="22">
        <f t="shared" ref="C113:D117" si="6">IF(LEN(J113)=0,"",1+ABS((J113*A113)/LEN(J113))+A113)</f>
        <v>14701.192000000001</v>
      </c>
      <c r="D113" s="22">
        <f t="shared" si="6"/>
        <v>379.88666666666671</v>
      </c>
      <c r="E113" s="75" t="s">
        <v>189</v>
      </c>
      <c r="F113" s="76" t="s">
        <v>190</v>
      </c>
      <c r="G113" s="70"/>
      <c r="H113" s="71" t="s">
        <v>23</v>
      </c>
      <c r="I113" s="71">
        <v>578</v>
      </c>
      <c r="J113" s="72">
        <v>94227</v>
      </c>
      <c r="K113" s="72">
        <v>703</v>
      </c>
    </row>
    <row r="114" spans="1:920" s="24" customFormat="1" ht="12.75" customHeight="1">
      <c r="A114" s="22">
        <v>0.79</v>
      </c>
      <c r="B114" s="22">
        <v>1.62</v>
      </c>
      <c r="C114" s="22">
        <f t="shared" si="6"/>
        <v>567.74599999999998</v>
      </c>
      <c r="D114" s="22">
        <f t="shared" si="6"/>
        <v>288.14500000000004</v>
      </c>
      <c r="E114" s="75" t="s">
        <v>191</v>
      </c>
      <c r="F114" s="76" t="s">
        <v>192</v>
      </c>
      <c r="G114" s="70"/>
      <c r="H114" s="71" t="s">
        <v>23</v>
      </c>
      <c r="I114" s="71">
        <v>579</v>
      </c>
      <c r="J114" s="72">
        <v>-3582</v>
      </c>
      <c r="K114" s="72">
        <v>-705</v>
      </c>
    </row>
    <row r="115" spans="1:920" s="24" customFormat="1" ht="12.75" customHeight="1">
      <c r="A115" s="22">
        <v>0.8</v>
      </c>
      <c r="B115" s="22">
        <v>1.63</v>
      </c>
      <c r="C115" s="22">
        <f t="shared" si="6"/>
        <v>5023.72</v>
      </c>
      <c r="D115" s="22">
        <f t="shared" si="6"/>
        <v>593.505</v>
      </c>
      <c r="E115" s="75" t="s">
        <v>193</v>
      </c>
      <c r="F115" s="76" t="s">
        <v>194</v>
      </c>
      <c r="G115" s="70"/>
      <c r="H115" s="71" t="s">
        <v>23</v>
      </c>
      <c r="I115" s="71">
        <v>580</v>
      </c>
      <c r="J115" s="72">
        <v>31387</v>
      </c>
      <c r="K115" s="72">
        <v>1450</v>
      </c>
    </row>
    <row r="116" spans="1:920" s="24" customFormat="1" ht="12.75" customHeight="1">
      <c r="A116" s="22">
        <v>0.81</v>
      </c>
      <c r="B116" s="22">
        <v>1.64</v>
      </c>
      <c r="C116" s="22" t="str">
        <f t="shared" si="6"/>
        <v/>
      </c>
      <c r="D116" s="22" t="str">
        <f t="shared" si="6"/>
        <v/>
      </c>
      <c r="E116" s="75" t="s">
        <v>195</v>
      </c>
      <c r="F116" s="76" t="s">
        <v>196</v>
      </c>
      <c r="G116" s="70"/>
      <c r="H116" s="71" t="s">
        <v>23</v>
      </c>
      <c r="I116" s="71">
        <v>581</v>
      </c>
      <c r="J116" s="72"/>
      <c r="K116" s="72"/>
    </row>
    <row r="117" spans="1:920" s="24" customFormat="1" ht="12.75" customHeight="1">
      <c r="A117" s="22">
        <v>0.82</v>
      </c>
      <c r="B117" s="22">
        <v>1.65</v>
      </c>
      <c r="C117" s="22">
        <f t="shared" si="6"/>
        <v>4561.8399999999992</v>
      </c>
      <c r="D117" s="22">
        <f t="shared" si="6"/>
        <v>412.4</v>
      </c>
      <c r="E117" s="75" t="s">
        <v>197</v>
      </c>
      <c r="F117" s="76" t="s">
        <v>198</v>
      </c>
      <c r="G117" s="70"/>
      <c r="H117" s="71" t="s">
        <v>23</v>
      </c>
      <c r="I117" s="71">
        <v>582</v>
      </c>
      <c r="J117" s="72">
        <v>27805</v>
      </c>
      <c r="K117" s="72">
        <v>745</v>
      </c>
    </row>
    <row r="118" spans="1:920" s="24" customFormat="1">
      <c r="A118" s="22"/>
      <c r="B118" s="22"/>
      <c r="C118" s="22">
        <f>IF(ISERROR(ABS(LOG(ABS(SUM(C20:C117)),EXP(3)))),"",ABS(LOG(ABS(SUM(C20:C117)),EXP(3))))</f>
        <v>3.6744133261841507</v>
      </c>
      <c r="D118" s="22">
        <f>IF(ISERROR(ABS(LOG(ABS(SUM(D20:D117)),EXP(3)))),"",ABS(LOG(ABS(SUM(D20:D117)),EXP(3))))</f>
        <v>3.6900370338129451</v>
      </c>
      <c r="E118" s="81"/>
      <c r="F118" s="82"/>
      <c r="G118" s="82"/>
      <c r="H118" s="82"/>
      <c r="I118" s="82"/>
      <c r="J118" s="30"/>
    </row>
    <row r="119" spans="1:920" s="24" customFormat="1">
      <c r="A119" s="22"/>
      <c r="B119" s="22"/>
      <c r="C119" s="83" t="str">
        <f>IF(ISERROR(IF(ISERROR(MID(C118,FIND(".",C118,1)+11,13)),MID(C118,FIND(",",C118,1)+11,13),MID(C118,FIND(".",C118,1)+11,13))),"",IF(ISERROR(MID(C118,FIND(".",C118,1)+11,13)),MID(C118,FIND(",",C118,1)+11,13),MID(C118,FIND(".",C118,1)+11,13)))</f>
        <v>8415</v>
      </c>
      <c r="D119" s="83" t="str">
        <f>IF(ISERROR(IF(ISERROR(MID(D118,FIND(".",D118,1)+11,13)),MID(D118,FIND(",",D118,1)+11,13),MID(D118,FIND(".",D118,1)+11,13))),"",IF(ISERROR(MID(D118,FIND(".",D118,1)+11,13)),MID(D118,FIND(",",D118,1)+11,13),MID(D118,FIND(".",D118,1)+11,13)))</f>
        <v>1295</v>
      </c>
      <c r="E119" s="84" t="s">
        <v>199</v>
      </c>
      <c r="F119" s="82"/>
      <c r="G119" s="85" t="s">
        <v>200</v>
      </c>
      <c r="H119" s="85"/>
      <c r="I119" s="82"/>
      <c r="J119" s="30"/>
      <c r="K119" s="31" t="s">
        <v>201</v>
      </c>
    </row>
    <row r="120" spans="1:920" s="24" customFormat="1">
      <c r="A120" s="22"/>
      <c r="B120" s="22"/>
      <c r="C120" s="22"/>
      <c r="D120" s="22"/>
      <c r="E120" s="86" t="str">
        <f>IF([1]OsnPodaci!A10="","",[1]OsnPodaci!A10)</f>
        <v>Zenica</v>
      </c>
      <c r="F120" s="82"/>
      <c r="G120" s="87" t="str">
        <f>IF([1]OsnPodaci!A68="","",LEFT([1]OsnPodaci!A68,FIND(";",[1]OsnPodaci!A68,1)-1))</f>
        <v>Beganović (Nesib) Jasmin</v>
      </c>
      <c r="H120" s="87"/>
      <c r="I120" s="82"/>
      <c r="J120" s="30"/>
      <c r="K120" s="88" t="str">
        <f>IF(OR([1]OsnPodaci!A35="",[1]OsnPodaci!B35=""),"",[1]OsnPodaci!A35&amp;" "&amp;[1]OsnPodaci!B35)</f>
        <v>RASIM MULIĆ</v>
      </c>
    </row>
    <row r="121" spans="1:920" s="24" customFormat="1">
      <c r="A121" s="22"/>
      <c r="B121" s="22"/>
      <c r="C121" s="22"/>
      <c r="D121" s="22"/>
      <c r="E121" s="89" t="str">
        <f>IF([1]OsnPodaci!D58="","",TEXT([1]OsnPodaci!D58,"dd.mm.yyyy."))</f>
        <v>15.07.2022.</v>
      </c>
      <c r="F121" s="82"/>
      <c r="G121" s="90" t="str">
        <f>IF([1]OsnPodaci!A68="","",MID([1]OsnPodaci!A68,FIND("licenca br.",[1]OsnPodaci!A68,1)+11,15))</f>
        <v xml:space="preserve"> CR-5311/5</v>
      </c>
      <c r="H121" s="90"/>
      <c r="I121" s="82"/>
      <c r="J121" s="91" t="s">
        <v>202</v>
      </c>
    </row>
    <row r="122" spans="1:920" s="24" customFormat="1" ht="90" customHeight="1">
      <c r="A122" s="22"/>
      <c r="B122" s="22"/>
      <c r="C122" s="22"/>
      <c r="D122" s="22"/>
      <c r="E122" s="92"/>
      <c r="F122" s="82"/>
      <c r="G122" s="82"/>
      <c r="H122" s="82"/>
      <c r="I122" s="82"/>
      <c r="J122" s="30"/>
    </row>
    <row r="123" spans="1:920" s="24" customFormat="1" ht="90" customHeight="1">
      <c r="A123" s="22"/>
      <c r="B123" s="22"/>
      <c r="C123" s="22"/>
      <c r="D123" s="22"/>
      <c r="E123" s="92"/>
      <c r="F123" s="82"/>
      <c r="G123" s="82"/>
      <c r="H123" s="82"/>
      <c r="I123" s="82"/>
      <c r="J123" s="30"/>
    </row>
    <row r="124" spans="1:920" s="24" customFormat="1" ht="109.5" customHeight="1">
      <c r="A124" s="22"/>
      <c r="B124" s="22"/>
      <c r="C124" s="22"/>
      <c r="D124" s="22"/>
      <c r="E124" s="92"/>
      <c r="F124" s="82"/>
      <c r="G124" s="82"/>
      <c r="H124" s="82"/>
      <c r="I124" s="82"/>
      <c r="J124" s="30"/>
    </row>
    <row r="125" spans="1:920" s="7" customFormat="1">
      <c r="A125" s="1"/>
      <c r="B125" s="1"/>
      <c r="C125" s="1"/>
      <c r="D125" s="1"/>
      <c r="E125" s="62" t="str">
        <f>E35</f>
        <v>Kontrolni broj: 1784151295</v>
      </c>
      <c r="F125" s="3"/>
      <c r="H125" s="63"/>
      <c r="I125" s="3"/>
      <c r="J125" s="4"/>
      <c r="K125" s="77" t="s">
        <v>203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</row>
    <row r="126" spans="1:920">
      <c r="E126" s="93"/>
      <c r="G126" s="94"/>
      <c r="H126" s="94"/>
    </row>
    <row r="127" spans="1:920">
      <c r="E127" s="25"/>
      <c r="G127" s="95"/>
      <c r="H127" s="95"/>
      <c r="K127" s="96"/>
      <c r="L127" s="97"/>
    </row>
    <row r="128" spans="1:920">
      <c r="L128" s="96"/>
    </row>
  </sheetData>
  <sheetProtection sheet="1" objects="1" scenarios="1"/>
  <mergeCells count="5">
    <mergeCell ref="E8:G9"/>
    <mergeCell ref="E11:K11"/>
    <mergeCell ref="E12:K12"/>
    <mergeCell ref="E13:K13"/>
    <mergeCell ref="E14:K14"/>
  </mergeCells>
  <conditionalFormatting sqref="E125">
    <cfRule type="containsText" dxfId="5" priority="6" operator="containsText" text="Obrazac prazan">
      <formula>NOT(ISERROR(SEARCH("Obrazac prazan",E125)))</formula>
    </cfRule>
  </conditionalFormatting>
  <conditionalFormatting sqref="E35">
    <cfRule type="containsText" dxfId="4" priority="5" operator="containsText" text="Obrazac prazan">
      <formula>NOT(ISERROR(SEARCH("Obrazac prazan",E35)))</formula>
    </cfRule>
  </conditionalFormatting>
  <conditionalFormatting sqref="E71:E74">
    <cfRule type="containsText" dxfId="3" priority="4" operator="containsText" text="Obrazac prazan">
      <formula>NOT(ISERROR(SEARCH("Obrazac prazan",E71)))</formula>
    </cfRule>
  </conditionalFormatting>
  <conditionalFormatting sqref="E110">
    <cfRule type="containsText" dxfId="2" priority="3" operator="containsText" text="Obrazac prazan">
      <formula>NOT(ISERROR(SEARCH("Obrazac prazan",E110)))</formula>
    </cfRule>
  </conditionalFormatting>
  <conditionalFormatting sqref="E112">
    <cfRule type="containsText" dxfId="1" priority="2" operator="containsText" text="Obrazac prazan">
      <formula>NOT(ISERROR(SEARCH("Obrazac prazan",E112)))</formula>
    </cfRule>
  </conditionalFormatting>
  <conditionalFormatting sqref="E111">
    <cfRule type="containsText" dxfId="0" priority="1" operator="containsText" text="Obrazac prazan">
      <formula>NOT(ISERROR(SEARCH("Obrazac prazan",E111)))</formula>
    </cfRule>
  </conditionalFormatting>
  <pageMargins left="0.27559055118110237" right="0.27559055118110237" top="0.78740157480314965" bottom="0.27559055118110237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dcterms:created xsi:type="dcterms:W3CDTF">2022-07-22T09:56:23Z</dcterms:created>
  <dcterms:modified xsi:type="dcterms:W3CDTF">2022-07-22T09:56:37Z</dcterms:modified>
</cp:coreProperties>
</file>