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730" windowHeight="11760"/>
  </bookViews>
  <sheets>
    <sheet name="BU" sheetId="1" r:id="rId1"/>
  </sheets>
  <externalReferences>
    <externalReference r:id="rId2"/>
  </externalReferences>
  <definedNames>
    <definedName name="Grad">'[1]#Konverter'!$AI$2:$AI$17</definedName>
    <definedName name="Kanton">'[1]#Konverter'!$AG$2:$AG$11</definedName>
    <definedName name="OblikPreduzeca">'[1]#Konverter'!$S$2:$S$6</definedName>
    <definedName name="Opstina">'[1]#Konverter'!$D$2:$D$80</definedName>
    <definedName name="Velicina">'[1]#Konverter'!$AC$2:$AC$5</definedName>
    <definedName name="VerzijaIzvjestaja">'[1]#Konverter'!$Y$2:$Y$3</definedName>
  </definedNames>
  <calcPr calcId="125725"/>
</workbook>
</file>

<file path=xl/calcChain.xml><?xml version="1.0" encoding="utf-8"?>
<calcChain xmlns="http://schemas.openxmlformats.org/spreadsheetml/2006/main">
  <c r="G186" i="1"/>
  <c r="E186"/>
  <c r="J185"/>
  <c r="G185"/>
  <c r="E185"/>
  <c r="D182"/>
  <c r="C182"/>
  <c r="D181"/>
  <c r="C181"/>
  <c r="D179"/>
  <c r="C179"/>
  <c r="D178"/>
  <c r="C178"/>
  <c r="D176"/>
  <c r="C176"/>
  <c r="D175"/>
  <c r="C175"/>
  <c r="D173"/>
  <c r="C173"/>
  <c r="D172"/>
  <c r="C172"/>
  <c r="D171"/>
  <c r="C171"/>
  <c r="D170"/>
  <c r="C170"/>
  <c r="D169"/>
  <c r="C169"/>
  <c r="D168"/>
  <c r="C168"/>
  <c r="D167"/>
  <c r="C167"/>
  <c r="D166"/>
  <c r="C166"/>
  <c r="D165"/>
  <c r="C165"/>
  <c r="D164"/>
  <c r="C164"/>
  <c r="D163"/>
  <c r="C163"/>
  <c r="D162"/>
  <c r="C162"/>
  <c r="D161"/>
  <c r="C161"/>
  <c r="D160"/>
  <c r="C160"/>
  <c r="D159"/>
  <c r="C159"/>
  <c r="D158"/>
  <c r="C158"/>
  <c r="D156"/>
  <c r="C156"/>
  <c r="D155"/>
  <c r="C155"/>
  <c r="D154"/>
  <c r="C154"/>
  <c r="D153"/>
  <c r="C153"/>
  <c r="D152"/>
  <c r="C152"/>
  <c r="D151"/>
  <c r="C151"/>
  <c r="D150"/>
  <c r="C150"/>
  <c r="D149"/>
  <c r="C149"/>
  <c r="J147"/>
  <c r="I147"/>
  <c r="D144"/>
  <c r="C144"/>
  <c r="D143"/>
  <c r="C143"/>
  <c r="D142"/>
  <c r="C142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J108"/>
  <c r="I108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J69"/>
  <c r="I69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J36"/>
  <c r="I36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D183" s="1"/>
  <c r="D184" s="1"/>
  <c r="C18"/>
  <c r="C183" s="1"/>
  <c r="C184" s="1"/>
  <c r="I15"/>
  <c r="E14"/>
  <c r="E13"/>
  <c r="J10"/>
  <c r="J8"/>
  <c r="E8"/>
  <c r="J6"/>
  <c r="E6"/>
  <c r="J4"/>
  <c r="E4"/>
  <c r="J2"/>
  <c r="E2"/>
  <c r="J35" l="1"/>
  <c r="E35" s="1"/>
  <c r="E68" l="1"/>
  <c r="E107"/>
  <c r="E187"/>
  <c r="E146"/>
</calcChain>
</file>

<file path=xl/sharedStrings.xml><?xml version="1.0" encoding="utf-8"?>
<sst xmlns="http://schemas.openxmlformats.org/spreadsheetml/2006/main" count="331" uniqueCount="231">
  <si>
    <t>Naziv pravnog lica</t>
  </si>
  <si>
    <t>Identifikacioni broj za direktne poreze</t>
  </si>
  <si>
    <t>Sjedište i adresa pravnog lica</t>
  </si>
  <si>
    <t>Identifikacioni broj za indirektne poreze</t>
  </si>
  <si>
    <t>Šifra djelatnosti po KDBIH 2010</t>
  </si>
  <si>
    <t>Naziv banke</t>
  </si>
  <si>
    <t>Djelatnost</t>
  </si>
  <si>
    <t>Broj računa</t>
  </si>
  <si>
    <t>Šifra opštine</t>
  </si>
  <si>
    <t>IZVJEŠTAJ O UKUPNOM REZULTATU ZA PERIOD</t>
  </si>
  <si>
    <t>(BILANS USPJEHA)</t>
  </si>
  <si>
    <t>(u BAM)</t>
  </si>
  <si>
    <t>Redni broj</t>
  </si>
  <si>
    <t>Pozicija</t>
  </si>
  <si>
    <t>Bilješka</t>
  </si>
  <si>
    <t>Oznaka za AOP</t>
  </si>
  <si>
    <t>_____ do _____ prethodne godine</t>
  </si>
  <si>
    <t>BILANS USPJEHA</t>
  </si>
  <si>
    <t>A.</t>
  </si>
  <si>
    <t>Prihodi iz ugovora s kupcima (202+206)</t>
  </si>
  <si>
    <t>1.</t>
  </si>
  <si>
    <t>Prihodi iz ugovora sa povezanim stranama (203 do 205)</t>
  </si>
  <si>
    <t>1.1.</t>
  </si>
  <si>
    <t xml:space="preserve">Prihodi od prodaje robe </t>
  </si>
  <si>
    <t>1.2.</t>
  </si>
  <si>
    <t>Prihodi od prodaje gotovih proizvoda</t>
  </si>
  <si>
    <t>1.3.</t>
  </si>
  <si>
    <t>Prihodi od pruženih usluga</t>
  </si>
  <si>
    <t>2.</t>
  </si>
  <si>
    <t>Prihodi iz ugovora sa nepovezanim stranama na domaćem tržištu (207 do 209)</t>
  </si>
  <si>
    <t>2.1.</t>
  </si>
  <si>
    <t>2.2.</t>
  </si>
  <si>
    <t>2.3.</t>
  </si>
  <si>
    <t>3.</t>
  </si>
  <si>
    <t>Prihodi iz ugovora sa nepovezanim stranama na inostranom tržištu (211 do 213)</t>
  </si>
  <si>
    <t>3.1.</t>
  </si>
  <si>
    <t>3.2.</t>
  </si>
  <si>
    <t>3.3.</t>
  </si>
  <si>
    <t>B.</t>
  </si>
  <si>
    <r>
      <rPr>
        <b/>
        <sz val="11"/>
        <color theme="1"/>
        <rFont val="Arial Narrow"/>
        <family val="2"/>
      </rPr>
      <t>Ostali prihodi i dobici</t>
    </r>
    <r>
      <rPr>
        <sz val="11"/>
        <color theme="1"/>
        <rFont val="Arial Narrow"/>
        <family val="2"/>
      </rPr>
      <t xml:space="preserve"> (215+230+241+242+243+244+245+246+247+251)</t>
    </r>
  </si>
  <si>
    <t>Dobici od dugoročne nefinansijske imovine (214 do 229)</t>
  </si>
  <si>
    <t>Neto dobici od otuđenja nekretnina, postrojenja i opreme</t>
  </si>
  <si>
    <t>1/5</t>
  </si>
  <si>
    <t>Neto dobici od otpuštanja ranije priznatih gubitaka od umanjenja vrijednosti nekretnina, postrojenja i opreme</t>
  </si>
  <si>
    <t>Neto dobici od otpuštanja ranije priznatih gubitaka od promjene revalorizovane vrijednosti nekretnina, postrojenja i opreme za koje nije bilo postojećih revalorizacionih rezervi</t>
  </si>
  <si>
    <t>1.4.</t>
  </si>
  <si>
    <t>Neto dobici od otuđenja ulaganja u investicijske nekretnine</t>
  </si>
  <si>
    <t>1.5.</t>
  </si>
  <si>
    <t xml:space="preserve">Neto povećanja vrijednosti ulaganja u investicijske nekretnine koja se vode po fer vrijednosti </t>
  </si>
  <si>
    <t>1.6.</t>
  </si>
  <si>
    <t>Neto dobici od otpuštanja ranije priznatih gubitaka od umanjenja vrijednosti investicijskih nekretnina</t>
  </si>
  <si>
    <t>1.7.</t>
  </si>
  <si>
    <t>Neto dobici od otuđenja nematerijalne imovine</t>
  </si>
  <si>
    <t>1.8.</t>
  </si>
  <si>
    <t>Neto dobici od otpuštanja ranije priznatih gubitaka od umanjenja vrijednosti nematerijalne imovine</t>
  </si>
  <si>
    <t>1.9.</t>
  </si>
  <si>
    <t>Neto dobici od prestanka priznavanja imovine s pravom korištenja</t>
  </si>
  <si>
    <t>1.10.</t>
  </si>
  <si>
    <t>Neto dobici od otuđenja biološke imovine</t>
  </si>
  <si>
    <t>1.11.</t>
  </si>
  <si>
    <t xml:space="preserve">Neto povećanja vrijednosti biološke imovine koja se vodi po fer vrijednosti </t>
  </si>
  <si>
    <t>1.12.</t>
  </si>
  <si>
    <t>Neto dobici od otpuštanja ranije priznatih gubitaka od umanjenja vrijednosti biološke imovine</t>
  </si>
  <si>
    <t>1.13.</t>
  </si>
  <si>
    <t>Neto dobici od dugoročne imovine namijenjene prodaji</t>
  </si>
  <si>
    <t>1.14.</t>
  </si>
  <si>
    <t>Ostali neto dobici od otpuštanja ranije priznatih gubitaka od umanjenja vrijednosti dugoročne nefinansijske imovine</t>
  </si>
  <si>
    <t>Dobici od finansijske imovine (231 do 240)</t>
  </si>
  <si>
    <t>Neto otpuštanja ranije priznatih kreditnih gubitaka od finansijske imovine po amortizovanom trošku</t>
  </si>
  <si>
    <t>Neto otpuštanja ranije priznatih kreditnih gubitaka od finansijske imovine po fer vrijednosti kroz ostali ukupni rezultat</t>
  </si>
  <si>
    <t>Neto dobici od prestanka priznavanja finansijske imovine po amortizovanom trošku</t>
  </si>
  <si>
    <t>2.4.</t>
  </si>
  <si>
    <t>Neto dobici od modifikacija finansijske imovine po amortizovanom trošku koje nisu rezultirale prestankom priznavanja</t>
  </si>
  <si>
    <t>2.5.</t>
  </si>
  <si>
    <t xml:space="preserve">Neto dobici od otuđenja finansijske imovine po amortizovanom trošku </t>
  </si>
  <si>
    <t>2.6.</t>
  </si>
  <si>
    <t>Neto povećanja vrijednosti finansijske imovine po fer vrijednosti kroz bilans uspjeha</t>
  </si>
  <si>
    <t>2.7.</t>
  </si>
  <si>
    <t>Neto dobici od otuđenja finansijske imovine po fer vrijednosti kroz bilans uspjeha</t>
  </si>
  <si>
    <t>2.8.</t>
  </si>
  <si>
    <t>Neto dobici od otuđenja finansijske imovine po fer vrijednosti kroz ostali ukupni rezultat</t>
  </si>
  <si>
    <t>2.9.</t>
  </si>
  <si>
    <t>Neto dobici od reklasifikacija finansijske imovine između poslovnih modela</t>
  </si>
  <si>
    <t>2.10</t>
  </si>
  <si>
    <t>Ostali neto dobici od finansijske imovine</t>
  </si>
  <si>
    <t xml:space="preserve">Neto otpuštanja rezervisanja </t>
  </si>
  <si>
    <t>4.</t>
  </si>
  <si>
    <t>Neto dobici od trgovanja derivatima</t>
  </si>
  <si>
    <t>5.</t>
  </si>
  <si>
    <t>Prihodi od prodaje materijala, neto</t>
  </si>
  <si>
    <t>6.</t>
  </si>
  <si>
    <t>Viškovi i ostala pozitivna usklađenja zaliha</t>
  </si>
  <si>
    <t>7.</t>
  </si>
  <si>
    <t>Prihodi od dividendi</t>
  </si>
  <si>
    <t>2/5</t>
  </si>
  <si>
    <t>8.</t>
  </si>
  <si>
    <t>Udio u dobiti pridruženog društva i zajedničkog poduhvata primjenom metode udjela</t>
  </si>
  <si>
    <t>9.</t>
  </si>
  <si>
    <t>Finansijski prihodi (248+249+250)</t>
  </si>
  <si>
    <t>9.1.</t>
  </si>
  <si>
    <t>Prihodi od kamata</t>
  </si>
  <si>
    <t>9.2.</t>
  </si>
  <si>
    <t>Neto pozitivne kursne razlike</t>
  </si>
  <si>
    <t>9.3.</t>
  </si>
  <si>
    <t>Ostali finansijski prihodi</t>
  </si>
  <si>
    <t>10.</t>
  </si>
  <si>
    <t>Ostali prihodi i dobici</t>
  </si>
  <si>
    <t>C.</t>
  </si>
  <si>
    <r>
      <rPr>
        <b/>
        <sz val="11"/>
        <color theme="1"/>
        <rFont val="Arial Narrow"/>
        <family val="2"/>
      </rPr>
      <t xml:space="preserve">Ukupno prihodi </t>
    </r>
    <r>
      <rPr>
        <sz val="11"/>
        <color theme="1"/>
        <rFont val="Arial Narrow"/>
        <family val="2"/>
      </rPr>
      <t>(201+214)</t>
    </r>
  </si>
  <si>
    <t>D.</t>
  </si>
  <si>
    <r>
      <rPr>
        <b/>
        <sz val="11"/>
        <color theme="1"/>
        <rFont val="Arial Narrow"/>
        <family val="2"/>
      </rPr>
      <t>Poslovni rashodi</t>
    </r>
    <r>
      <rPr>
        <sz val="11"/>
        <color theme="1"/>
        <rFont val="Arial Narrow"/>
        <family val="2"/>
      </rPr>
      <t xml:space="preserve"> (254±255+256+257+258+262+269+270)</t>
    </r>
  </si>
  <si>
    <t>Nabavna vrijednost prodate robe</t>
  </si>
  <si>
    <t>Promjene u zalihama gotovih proizvoda, poluproizvoda i proizvodnje u toku, neto (+) / (-)</t>
  </si>
  <si>
    <t>Troškovi sirovina i materijala</t>
  </si>
  <si>
    <t>Troškovi energije i goriva</t>
  </si>
  <si>
    <t>Troškovi plaća i ostalih ličnih primanja (259 do 261)</t>
  </si>
  <si>
    <t>5.1.</t>
  </si>
  <si>
    <t>Bruto plaće zaposlenih</t>
  </si>
  <si>
    <t>5.2.</t>
  </si>
  <si>
    <t>Ostale naknade zaposlenih</t>
  </si>
  <si>
    <t>5.3.</t>
  </si>
  <si>
    <t>Troškovi ostalih angažovanih fizičkih lica, uključujući članove odbora</t>
  </si>
  <si>
    <t>Amortizacija (263 do 268)</t>
  </si>
  <si>
    <t>6.1.</t>
  </si>
  <si>
    <t>Nekretnine, postrojenja i oprema</t>
  </si>
  <si>
    <t>6.2.</t>
  </si>
  <si>
    <t>Investicijske nekretnine</t>
  </si>
  <si>
    <t>6.3.</t>
  </si>
  <si>
    <t>Imovina s pravom korištenja</t>
  </si>
  <si>
    <t>6.4.</t>
  </si>
  <si>
    <t>Nematerijalna imovina</t>
  </si>
  <si>
    <t>6.5.</t>
  </si>
  <si>
    <t>Biološka imovina</t>
  </si>
  <si>
    <t>6.6.</t>
  </si>
  <si>
    <t>Ostala dugoročna imovina po osnovu ugovora sa kupcima</t>
  </si>
  <si>
    <t>Troškovi primljenih usluga</t>
  </si>
  <si>
    <t>Ostali poslovni rashodi i troškovi</t>
  </si>
  <si>
    <t>E.</t>
  </si>
  <si>
    <r>
      <rPr>
        <b/>
        <sz val="11"/>
        <color theme="1"/>
        <rFont val="Arial Narrow"/>
        <family val="2"/>
      </rPr>
      <t xml:space="preserve">Ostali rashodi i gubici </t>
    </r>
    <r>
      <rPr>
        <sz val="11"/>
        <color theme="1"/>
        <rFont val="Arial Narrow"/>
        <family val="2"/>
      </rPr>
      <t>(272+287+298+299+300+301+302+303+304+309)</t>
    </r>
  </si>
  <si>
    <t>Gubici od dugoročne nefinansijske imovine (273 do 286)</t>
  </si>
  <si>
    <t>Neto gubici od otuđenja nekretnina, postrojenja i opreme</t>
  </si>
  <si>
    <t>Neto gubici od umanjenja vrijednosti nekretnina, postrojenja i opreme</t>
  </si>
  <si>
    <t>Neto gubici od promjene revalorizovane vrijednosti nekretnina, postrojenja i opreme za koje nema postojećih revalorizacionih rezervi</t>
  </si>
  <si>
    <t>Neto gubici od otuđenja ulaganja u investicijske nekretnine</t>
  </si>
  <si>
    <t xml:space="preserve">Neto smanjenja vrijednosti ulaganja u investicijske nekretnine koja se vode po fer vrijednosti </t>
  </si>
  <si>
    <t>Neto gubici od umanjenja vrijednosti investicijskih nekretnina</t>
  </si>
  <si>
    <t>Neto gubici od otuđenja nematerijalne imovine</t>
  </si>
  <si>
    <t>Neto gubici od umanjenja vrijednosti nematerijalne imovine</t>
  </si>
  <si>
    <t>3/5</t>
  </si>
  <si>
    <t>Neto gubici od prestanka priznavanja imovine s pravom korištenja</t>
  </si>
  <si>
    <t>Neto gubici od otuđenja biološke imovine</t>
  </si>
  <si>
    <t xml:space="preserve">Neto smanjenja vrijednosti biološke imovine koja se vodi po fer vrijednosti </t>
  </si>
  <si>
    <t>Neto gubici od umanjenja vrijednosti biološke imovine</t>
  </si>
  <si>
    <t>Neto gubici od dugoročne imovine namijenjene prodaji</t>
  </si>
  <si>
    <t>Ostali neto gubici od umanjenja vrijednosti dugoročne nefinansijske imovine</t>
  </si>
  <si>
    <t>Gubici od finansijske imovine (288 do 297)</t>
  </si>
  <si>
    <t>Neto kreditni gubici od finansijske imovine po amortizovanom trošku</t>
  </si>
  <si>
    <t>Neto kreditni gubici od finansijske imovine po fer vrijednosti kroz ostali ukupni rezultat</t>
  </si>
  <si>
    <t>Neto gubici od prestanka priznavanja finansijske imovine po amortizovanom trošku</t>
  </si>
  <si>
    <t>Neto gubici od modifikacija finansijske imovine po amortizovanom trošku koje nisu rezultirale prestankom priznavanja</t>
  </si>
  <si>
    <t xml:space="preserve">Neto gubici od otuđenja finansijske imovine po amortizovanom trošku </t>
  </si>
  <si>
    <t>Neto smanjenja vrijednosti finansijske imovine po fer vrijednosti kroz bilans uspjeha</t>
  </si>
  <si>
    <t>Neto gubici od otuđenja finansijske imovine po fer vrijednosti kroz bilans uspjeha</t>
  </si>
  <si>
    <t>Neto gubici od otuđenja finansijske imovine po fer vrijednosti kroz ostali ukupni rezultat</t>
  </si>
  <si>
    <t>Neto gubici od reklasifikacija finansijske imovine između poslovnih modela</t>
  </si>
  <si>
    <t>Ostali neto gubici od finansijske imovine</t>
  </si>
  <si>
    <t>Troškovi rezervisanja, neto</t>
  </si>
  <si>
    <t>Neto gubici od trgovanja derivatima</t>
  </si>
  <si>
    <t>Rashodi od prodaje materijala, neto</t>
  </si>
  <si>
    <t>Manjkovi i ostala negativna usklađenja zaliha</t>
  </si>
  <si>
    <t>Udio u gubitku pridruženog društva i zajedničkog poduhvata primjenom metode udjela</t>
  </si>
  <si>
    <t>Umanjenje vrijednosti goodwill-a</t>
  </si>
  <si>
    <t>Finansijski rashodi (305 do 307)</t>
  </si>
  <si>
    <t>Rashodi od kamata</t>
  </si>
  <si>
    <t>Neto negativne kursne razlike</t>
  </si>
  <si>
    <t>Ostali finansijski rashodi</t>
  </si>
  <si>
    <t>Ostali rashodi i gubici</t>
  </si>
  <si>
    <t>F.</t>
  </si>
  <si>
    <r>
      <rPr>
        <b/>
        <sz val="11"/>
        <color theme="1"/>
        <rFont val="Arial Narrow"/>
        <family val="2"/>
      </rPr>
      <t xml:space="preserve">Ukupno rashodi </t>
    </r>
    <r>
      <rPr>
        <sz val="11"/>
        <color theme="1"/>
        <rFont val="Arial Narrow"/>
        <family val="2"/>
      </rPr>
      <t>(253+271)</t>
    </r>
  </si>
  <si>
    <t>G.</t>
  </si>
  <si>
    <r>
      <rPr>
        <b/>
        <sz val="11"/>
        <color theme="1"/>
        <rFont val="Arial Narrow"/>
        <family val="2"/>
      </rPr>
      <t xml:space="preserve">Dobit iz redovnog poslovanja prije oporezivanja </t>
    </r>
    <r>
      <rPr>
        <sz val="11"/>
        <color theme="1"/>
        <rFont val="Arial Narrow"/>
        <family val="2"/>
      </rPr>
      <t>(252-309)</t>
    </r>
  </si>
  <si>
    <t>H.</t>
  </si>
  <si>
    <r>
      <rPr>
        <b/>
        <sz val="11"/>
        <color theme="1"/>
        <rFont val="Arial Narrow"/>
        <family val="2"/>
      </rPr>
      <t>Gubitak iz redovnog poslovanja prije oporezivanja</t>
    </r>
    <r>
      <rPr>
        <sz val="11"/>
        <color theme="1"/>
        <rFont val="Arial Narrow"/>
        <family val="2"/>
      </rPr>
      <t xml:space="preserve"> (309-252)</t>
    </r>
  </si>
  <si>
    <t>I.</t>
  </si>
  <si>
    <r>
      <rPr>
        <b/>
        <sz val="11"/>
        <color theme="1"/>
        <rFont val="Arial Narrow"/>
        <family val="2"/>
      </rPr>
      <t xml:space="preserve">Porez na dobit </t>
    </r>
    <r>
      <rPr>
        <sz val="11"/>
        <color theme="1"/>
        <rFont val="Arial Narrow"/>
        <family val="2"/>
      </rPr>
      <t>(313±314)</t>
    </r>
  </si>
  <si>
    <t>Tekući porez na dobit</t>
  </si>
  <si>
    <t>Odgođeni porez na dobit (315-316+317-318)</t>
  </si>
  <si>
    <t>Efekat smanjenja odgođene porezne imovine</t>
  </si>
  <si>
    <t>4/5</t>
  </si>
  <si>
    <t>Efekat povećanja odgođene porezne imovine</t>
  </si>
  <si>
    <t>Efekat povećanja odgođenih poreznih obaveza</t>
  </si>
  <si>
    <t>Efekat smanjenja odgođenih poreznih obaveza</t>
  </si>
  <si>
    <t>J.</t>
  </si>
  <si>
    <r>
      <rPr>
        <b/>
        <sz val="11"/>
        <color theme="1"/>
        <rFont val="Arial Narrow"/>
        <family val="2"/>
      </rPr>
      <t>Dobit iz redovnog poslovanja</t>
    </r>
    <r>
      <rPr>
        <sz val="11"/>
        <color theme="1"/>
        <rFont val="Arial Narrow"/>
        <family val="2"/>
      </rPr>
      <t xml:space="preserve"> (310±312)</t>
    </r>
  </si>
  <si>
    <t>K.</t>
  </si>
  <si>
    <r>
      <rPr>
        <b/>
        <sz val="11"/>
        <color theme="1"/>
        <rFont val="Arial Narrow"/>
        <family val="2"/>
      </rPr>
      <t>Gubitak iz redovnog poslovanja</t>
    </r>
    <r>
      <rPr>
        <sz val="11"/>
        <color theme="1"/>
        <rFont val="Arial Narrow"/>
        <family val="2"/>
      </rPr>
      <t xml:space="preserve"> (311±312)</t>
    </r>
  </si>
  <si>
    <t>L.</t>
  </si>
  <si>
    <t>Dobit ili gubitak od obustavljenog poslovanja</t>
  </si>
  <si>
    <t>M.</t>
  </si>
  <si>
    <r>
      <rPr>
        <b/>
        <sz val="11"/>
        <color theme="1"/>
        <rFont val="Arial Narrow"/>
        <family val="2"/>
      </rPr>
      <t>Dobit</t>
    </r>
    <r>
      <rPr>
        <sz val="11"/>
        <color theme="1"/>
        <rFont val="Arial Narrow"/>
        <family val="2"/>
      </rPr>
      <t xml:space="preserve"> (319±321)</t>
    </r>
  </si>
  <si>
    <t>N.</t>
  </si>
  <si>
    <r>
      <rPr>
        <b/>
        <sz val="11"/>
        <color theme="1"/>
        <rFont val="Arial Narrow"/>
        <family val="2"/>
      </rPr>
      <t xml:space="preserve">Gubitak </t>
    </r>
    <r>
      <rPr>
        <sz val="11"/>
        <color theme="1"/>
        <rFont val="Arial Narrow"/>
        <family val="2"/>
      </rPr>
      <t>(320±321)</t>
    </r>
  </si>
  <si>
    <t>IZVJEŠTAJ O OSTALOM UKUPNOM REZULTATU</t>
  </si>
  <si>
    <t>O.</t>
  </si>
  <si>
    <r>
      <rPr>
        <b/>
        <sz val="11"/>
        <color theme="1"/>
        <rFont val="Arial Narrow"/>
        <family val="2"/>
      </rPr>
      <t>Ostali ukupni rezultat</t>
    </r>
    <r>
      <rPr>
        <sz val="11"/>
        <color theme="1"/>
        <rFont val="Arial Narrow"/>
        <family val="2"/>
      </rPr>
      <t xml:space="preserve"> (±325±329) </t>
    </r>
  </si>
  <si>
    <t>Stavke koje mogu biti reklasifikovane u bilans uspjeha (±326+327±328±329-330)</t>
  </si>
  <si>
    <t>Povećanje/(smanjenje) fer vrijednosti dužničkih instrumenata po fer vrijednosti kroz ostali ukupni rezultat</t>
  </si>
  <si>
    <t>Efekti proistekli iz transakcija zaštite ("hedging")</t>
  </si>
  <si>
    <t>Udio u ostalom ukupnom rezultatu pridruženog društva i zajedničkog poduhvata primjenom metode udjela</t>
  </si>
  <si>
    <t>Ostale stavke koje mogu biti reklasifikovane u bilans uspjeha</t>
  </si>
  <si>
    <t>Porez na dobit koji se odnosi na ove stavke</t>
  </si>
  <si>
    <t>Stavke koje neće biti reklasifikovane u bilans uspjeha (±332±333±334±335±336±337-338)</t>
  </si>
  <si>
    <t>Revalorizacija zemljišta i građevina</t>
  </si>
  <si>
    <t>Povećanje/(smanjenje) fer vrijednosti instrumenata kapitala po fer vrijednosti kroz ostali ukupni rezultat</t>
  </si>
  <si>
    <t>Aktuarski dobici/(gubici) od planova definiranih primanja</t>
  </si>
  <si>
    <t xml:space="preserve">Dobici ili gubici po osnovu preračunavanja finansijskih izvještaja inostranog poslovanja </t>
  </si>
  <si>
    <t>Ostale stavke koje neće biti reklasifikovane u bilans uspjeha</t>
  </si>
  <si>
    <t>P.</t>
  </si>
  <si>
    <r>
      <rPr>
        <b/>
        <sz val="11"/>
        <color theme="1"/>
        <rFont val="Arial Narrow"/>
        <family val="2"/>
      </rPr>
      <t>UKUPNI REZULTAT</t>
    </r>
    <r>
      <rPr>
        <sz val="11"/>
        <color theme="1"/>
        <rFont val="Arial Narrow"/>
        <family val="2"/>
      </rPr>
      <t xml:space="preserve"> (322 ili 323±324)</t>
    </r>
  </si>
  <si>
    <t>Zarada po dionici</t>
  </si>
  <si>
    <t>a) Osnovna zarada po dionici</t>
  </si>
  <si>
    <t>b) Razrijeđena zarada po dionici</t>
  </si>
  <si>
    <t>Dobit/(gubitak) koja pripada:</t>
  </si>
  <si>
    <t>a) Vlasnicima matičnog društva</t>
  </si>
  <si>
    <t>b) Vlasnicima manjinskih interesa</t>
  </si>
  <si>
    <t>Ukupni rezultat koji pripada:</t>
  </si>
  <si>
    <t>Mjesto i datum</t>
  </si>
  <si>
    <t>Certificirani računovođa</t>
  </si>
  <si>
    <t>Direktor</t>
  </si>
  <si>
    <t>M.P.</t>
  </si>
  <si>
    <t>5/5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</si>
</sst>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_-* #,##0.00_-;\-* #,##0.00_-;_-* &quot;-&quot;??_-;_-@_-"/>
  </numFmts>
  <fonts count="26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rgb="FFFF0000"/>
      <name val="Arial Narrow"/>
      <family val="2"/>
    </font>
    <font>
      <sz val="11"/>
      <color theme="0" tint="-0.499984740745262"/>
      <name val="Arial Narrow"/>
      <family val="2"/>
      <charset val="238"/>
    </font>
    <font>
      <sz val="11"/>
      <color rgb="FFC0000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3"/>
      <name val="Arial Narrow"/>
      <family val="2"/>
    </font>
    <font>
      <sz val="11"/>
      <color theme="0" tint="-0.499984740745262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1"/>
      <color theme="0" tint="-0.499984740745262"/>
      <name val="Arial"/>
      <family val="2"/>
    </font>
    <font>
      <sz val="11"/>
      <color rgb="FF808080"/>
      <name val="Arial"/>
      <family val="2"/>
    </font>
    <font>
      <sz val="17"/>
      <name val="Bar-Code 39"/>
      <family val="3"/>
    </font>
    <font>
      <b/>
      <sz val="11"/>
      <color rgb="FF000000"/>
      <name val="Arial Narrow"/>
      <family val="2"/>
    </font>
    <font>
      <b/>
      <sz val="11"/>
      <color rgb="FF000000"/>
      <name val="Arial"/>
      <family val="2"/>
    </font>
    <font>
      <b/>
      <sz val="11"/>
      <color theme="0" tint="-0.499984740745262"/>
      <name val="Arial Narrow"/>
      <family val="2"/>
    </font>
    <font>
      <sz val="11"/>
      <color theme="0" tint="-0.499984740745262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164" fontId="2" fillId="0" borderId="0" applyBorder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" fillId="0" borderId="0"/>
    <xf numFmtId="0" fontId="2" fillId="0" borderId="0"/>
    <xf numFmtId="0" fontId="25" fillId="0" borderId="0"/>
    <xf numFmtId="9" fontId="25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1" applyNumberFormat="1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9" fillId="0" borderId="0" xfId="0" applyNumberFormat="1" applyFont="1" applyFill="1" applyAlignment="1" applyProtection="1">
      <alignment horizontal="right" vertical="top"/>
    </xf>
    <xf numFmtId="0" fontId="9" fillId="0" borderId="0" xfId="1" applyNumberFormat="1" applyFont="1" applyBorder="1" applyAlignment="1" applyProtection="1">
      <alignment horizontal="right" vertical="top"/>
    </xf>
    <xf numFmtId="0" fontId="7" fillId="0" borderId="0" xfId="0" applyFont="1" applyFill="1" applyAlignment="1" applyProtection="1"/>
    <xf numFmtId="0" fontId="9" fillId="0" borderId="0" xfId="1" applyNumberFormat="1" applyFont="1" applyBorder="1" applyAlignment="1" applyProtection="1">
      <alignment horizontal="left" vertical="top"/>
    </xf>
    <xf numFmtId="0" fontId="8" fillId="0" borderId="0" xfId="1" applyNumberFormat="1" applyFont="1" applyBorder="1" applyAlignment="1" applyProtection="1">
      <alignment horizontal="center" vertical="top"/>
    </xf>
    <xf numFmtId="0" fontId="7" fillId="0" borderId="0" xfId="0" applyFont="1" applyFill="1" applyAlignment="1" applyProtection="1">
      <alignment vertical="top"/>
    </xf>
    <xf numFmtId="0" fontId="8" fillId="0" borderId="0" xfId="1" applyNumberFormat="1" applyFont="1" applyBorder="1" applyAlignment="1" applyProtection="1">
      <alignment horizontal="right" vertical="top"/>
    </xf>
    <xf numFmtId="0" fontId="3" fillId="0" borderId="0" xfId="0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/>
    <xf numFmtId="0" fontId="3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vertical="top"/>
    </xf>
    <xf numFmtId="0" fontId="8" fillId="0" borderId="0" xfId="1" applyNumberFormat="1" applyFont="1" applyBorder="1" applyAlignment="1" applyProtection="1">
      <alignment vertical="top" wrapText="1"/>
    </xf>
    <xf numFmtId="0" fontId="11" fillId="0" borderId="0" xfId="0" applyNumberFormat="1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49" fontId="6" fillId="3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3" fontId="12" fillId="2" borderId="1" xfId="0" applyNumberFormat="1" applyFont="1" applyFill="1" applyBorder="1" applyAlignment="1" applyProtection="1">
      <alignment horizontal="right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 indent="2"/>
    </xf>
    <xf numFmtId="49" fontId="8" fillId="3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 vertical="center" wrapText="1" indent="2"/>
    </xf>
    <xf numFmtId="0" fontId="18" fillId="0" borderId="0" xfId="0" applyFont="1" applyAlignment="1" applyProtection="1">
      <alignment horizontal="left" vertical="center"/>
    </xf>
    <xf numFmtId="3" fontId="19" fillId="0" borderId="0" xfId="1" quotePrefix="1" applyNumberFormat="1" applyFont="1" applyFill="1" applyBorder="1" applyAlignment="1" applyProtection="1">
      <alignment horizontal="left" vertical="center"/>
    </xf>
    <xf numFmtId="3" fontId="20" fillId="0" borderId="0" xfId="1" quotePrefix="1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 indent="2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3" fontId="19" fillId="0" borderId="0" xfId="1" quotePrefix="1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indent="2"/>
    </xf>
    <xf numFmtId="0" fontId="1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3" fontId="24" fillId="0" borderId="0" xfId="1" quotePrefix="1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Fill="1" applyBorder="1" applyAlignment="1" applyProtection="1">
      <alignment vertical="center"/>
    </xf>
    <xf numFmtId="0" fontId="8" fillId="0" borderId="0" xfId="1" applyNumberFormat="1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</cellXfs>
  <cellStyles count="8">
    <cellStyle name="Comma" xfId="1" builtinId="3"/>
    <cellStyle name="Comma 2" xfId="2"/>
    <cellStyle name="Comma 2 2" xfId="3"/>
    <cellStyle name="Normal" xfId="0" builtinId="0"/>
    <cellStyle name="Normal 2" xfId="4"/>
    <cellStyle name="Normal 3" xfId="5"/>
    <cellStyle name="Normal 4" xfId="6"/>
    <cellStyle name="Percent 2" xfId="7"/>
  </cellStyles>
  <dxfs count="1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vredna%20dru&#353;tva%20MSV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Konverter"/>
      <sheetName val="#UNOS"/>
      <sheetName val="Uputstvo"/>
      <sheetName val="OsnPodaci"/>
      <sheetName val="BS"/>
      <sheetName val="BU"/>
      <sheetName val="GTDIR"/>
      <sheetName val="GTIND"/>
      <sheetName val="PPP"/>
      <sheetName val="ANEKS"/>
      <sheetName val="IPK"/>
      <sheetName val="STANEX"/>
      <sheetName val="INV01-1"/>
      <sheetName val="INV01-2"/>
      <sheetName val="ZS"/>
      <sheetName val="OVN"/>
      <sheetName val="ONŠ"/>
      <sheetName val="TZ"/>
      <sheetName val="ObavijRazvrst"/>
      <sheetName val="IzjStandard"/>
    </sheetNames>
    <sheetDataSet>
      <sheetData sheetId="0">
        <row r="2">
          <cell r="D2" t="str">
            <v>Banovići</v>
          </cell>
          <cell r="S2" t="str">
            <v>d.o.o.</v>
          </cell>
          <cell r="Y2" t="str">
            <v>Osnovna</v>
          </cell>
          <cell r="AC2" t="str">
            <v>Mikro</v>
          </cell>
          <cell r="AG2" t="str">
            <v>Tuzlanski kanton</v>
          </cell>
          <cell r="AI2" t="str">
            <v>Bihać</v>
          </cell>
        </row>
        <row r="3">
          <cell r="D3" t="str">
            <v>Bihać</v>
          </cell>
          <cell r="S3" t="str">
            <v>d.d.</v>
          </cell>
          <cell r="Y3" t="str">
            <v>Izmijenjena</v>
          </cell>
          <cell r="AC3" t="str">
            <v>Malo</v>
          </cell>
          <cell r="AD3">
            <v>11</v>
          </cell>
          <cell r="AG3" t="str">
            <v>Unsko-sanski kanton</v>
          </cell>
          <cell r="AI3" t="str">
            <v>Cazin</v>
          </cell>
        </row>
        <row r="4">
          <cell r="D4" t="str">
            <v>Bosanska Krupa</v>
          </cell>
          <cell r="S4" t="str">
            <v>d.n.o.</v>
          </cell>
          <cell r="AC4" t="str">
            <v>Srednje</v>
          </cell>
          <cell r="AG4" t="str">
            <v xml:space="preserve">Kanton 10 </v>
          </cell>
          <cell r="AI4" t="str">
            <v>Čapljina</v>
          </cell>
        </row>
        <row r="5">
          <cell r="D5" t="str">
            <v>Bosanski Petrovac</v>
          </cell>
          <cell r="S5" t="str">
            <v>k.d.</v>
          </cell>
          <cell r="AC5" t="str">
            <v>Veliko</v>
          </cell>
          <cell r="AG5" t="str">
            <v>Zeničko-dobojski kanton</v>
          </cell>
          <cell r="AI5" t="str">
            <v>Goražde</v>
          </cell>
        </row>
        <row r="6">
          <cell r="D6" t="str">
            <v>Bosansko Grahovo</v>
          </cell>
          <cell r="S6" t="str">
            <v>ostalo</v>
          </cell>
          <cell r="AG6" t="str">
            <v>Srednjobosanski kanton</v>
          </cell>
          <cell r="AI6" t="str">
            <v>Gračanica</v>
          </cell>
        </row>
        <row r="7">
          <cell r="D7" t="str">
            <v>Breza</v>
          </cell>
          <cell r="AG7" t="str">
            <v>Hercegovačko-neretvanski kanton</v>
          </cell>
          <cell r="AI7" t="str">
            <v>Gradačac</v>
          </cell>
        </row>
        <row r="8">
          <cell r="D8" t="str">
            <v>Bugojno</v>
          </cell>
          <cell r="AG8" t="str">
            <v>Posavski kanton</v>
          </cell>
          <cell r="AI8" t="str">
            <v>Livno</v>
          </cell>
        </row>
        <row r="9">
          <cell r="D9" t="str">
            <v>Busovača</v>
          </cell>
          <cell r="AG9" t="str">
            <v>Bosansko-podrinjski kanton</v>
          </cell>
          <cell r="AI9" t="str">
            <v>Ljubuški</v>
          </cell>
        </row>
        <row r="10">
          <cell r="D10" t="str">
            <v>Bužim</v>
          </cell>
          <cell r="AG10" t="str">
            <v>Zapadnohercegovački kanton</v>
          </cell>
          <cell r="AI10" t="str">
            <v>Mostar</v>
          </cell>
        </row>
        <row r="11">
          <cell r="D11" t="str">
            <v>Cazin</v>
          </cell>
          <cell r="AG11" t="str">
            <v>Kanton Sarajevo</v>
          </cell>
          <cell r="AI11" t="str">
            <v>Sarajevo</v>
          </cell>
        </row>
        <row r="12">
          <cell r="D12" t="str">
            <v>Čapljina</v>
          </cell>
          <cell r="AI12" t="str">
            <v>Srebrenik</v>
          </cell>
        </row>
        <row r="13">
          <cell r="D13" t="str">
            <v>Čelić</v>
          </cell>
          <cell r="AI13" t="str">
            <v>Široki Brijeg</v>
          </cell>
        </row>
        <row r="14">
          <cell r="D14" t="str">
            <v>Čitluk</v>
          </cell>
          <cell r="AI14" t="str">
            <v>Tuzla</v>
          </cell>
        </row>
        <row r="15">
          <cell r="D15" t="str">
            <v>Doboj-Istok</v>
          </cell>
          <cell r="AI15" t="str">
            <v>Visoko</v>
          </cell>
        </row>
        <row r="16">
          <cell r="D16" t="str">
            <v>Doboj-Jug</v>
          </cell>
          <cell r="AI16" t="str">
            <v>Zenica</v>
          </cell>
        </row>
        <row r="17">
          <cell r="D17" t="str">
            <v>Dobretići</v>
          </cell>
          <cell r="AI17" t="str">
            <v>Živinice</v>
          </cell>
        </row>
        <row r="18">
          <cell r="D18" t="str">
            <v>Domaljevac-Šamac</v>
          </cell>
        </row>
        <row r="19">
          <cell r="D19" t="str">
            <v>Donji Vakuf</v>
          </cell>
        </row>
        <row r="20">
          <cell r="D20" t="str">
            <v>Drvar</v>
          </cell>
        </row>
        <row r="21">
          <cell r="D21" t="str">
            <v>Foča</v>
          </cell>
        </row>
        <row r="22">
          <cell r="D22" t="str">
            <v>Fojnica</v>
          </cell>
        </row>
        <row r="23">
          <cell r="D23" t="str">
            <v>Glamoč</v>
          </cell>
        </row>
        <row r="24">
          <cell r="D24" t="str">
            <v>Goražde</v>
          </cell>
        </row>
        <row r="25">
          <cell r="D25" t="str">
            <v>Gornji Vakuf-Uskoplje</v>
          </cell>
        </row>
        <row r="26">
          <cell r="D26" t="str">
            <v>Gračanica</v>
          </cell>
        </row>
        <row r="27">
          <cell r="D27" t="str">
            <v>Gradačac</v>
          </cell>
        </row>
        <row r="28">
          <cell r="D28" t="str">
            <v>Grude</v>
          </cell>
        </row>
        <row r="29">
          <cell r="D29" t="str">
            <v>Hadžići</v>
          </cell>
        </row>
        <row r="30">
          <cell r="D30" t="str">
            <v>Ilidža</v>
          </cell>
        </row>
        <row r="31">
          <cell r="D31" t="str">
            <v>Ilijaš</v>
          </cell>
        </row>
        <row r="32">
          <cell r="D32" t="str">
            <v>Jablanica</v>
          </cell>
        </row>
        <row r="33">
          <cell r="D33" t="str">
            <v>Jajce</v>
          </cell>
        </row>
        <row r="34">
          <cell r="D34" t="str">
            <v>Kakanj</v>
          </cell>
        </row>
        <row r="35">
          <cell r="D35" t="str">
            <v>Kalesija</v>
          </cell>
        </row>
        <row r="36">
          <cell r="D36" t="str">
            <v>Kiseljak</v>
          </cell>
        </row>
        <row r="37">
          <cell r="D37" t="str">
            <v>Kladanj</v>
          </cell>
        </row>
        <row r="38">
          <cell r="D38" t="str">
            <v>Ključ</v>
          </cell>
        </row>
        <row r="39">
          <cell r="D39" t="str">
            <v>Konjic</v>
          </cell>
        </row>
        <row r="40">
          <cell r="D40" t="str">
            <v>Kreševo</v>
          </cell>
        </row>
        <row r="41">
          <cell r="D41" t="str">
            <v>Kupres</v>
          </cell>
        </row>
        <row r="42">
          <cell r="D42" t="str">
            <v>Livno</v>
          </cell>
        </row>
        <row r="43">
          <cell r="D43" t="str">
            <v>Lukavac</v>
          </cell>
        </row>
        <row r="44">
          <cell r="D44" t="str">
            <v>Ljubuški</v>
          </cell>
        </row>
        <row r="45">
          <cell r="D45" t="str">
            <v>Maglaj</v>
          </cell>
        </row>
        <row r="46">
          <cell r="D46" t="str">
            <v>Mostar</v>
          </cell>
        </row>
        <row r="47">
          <cell r="D47" t="str">
            <v>Neum</v>
          </cell>
        </row>
        <row r="48">
          <cell r="D48" t="str">
            <v>Novi Travnik</v>
          </cell>
        </row>
        <row r="49">
          <cell r="D49" t="str">
            <v>Odžak</v>
          </cell>
        </row>
        <row r="50">
          <cell r="D50" t="str">
            <v>Olovo</v>
          </cell>
        </row>
        <row r="51">
          <cell r="D51" t="str">
            <v>Orašje</v>
          </cell>
        </row>
        <row r="52">
          <cell r="D52" t="str">
            <v>Pale</v>
          </cell>
        </row>
        <row r="53">
          <cell r="D53" t="str">
            <v>Posušje</v>
          </cell>
        </row>
        <row r="54">
          <cell r="D54" t="str">
            <v>Prozor</v>
          </cell>
        </row>
        <row r="55">
          <cell r="D55" t="str">
            <v>Ravno</v>
          </cell>
        </row>
        <row r="56">
          <cell r="D56" t="str">
            <v>Sanski Most</v>
          </cell>
        </row>
        <row r="57">
          <cell r="D57" t="str">
            <v>Sapna</v>
          </cell>
        </row>
        <row r="58">
          <cell r="D58" t="str">
            <v>Sarajevo-Centar</v>
          </cell>
        </row>
        <row r="59">
          <cell r="D59" t="str">
            <v>Sarajevo-Novi Grad</v>
          </cell>
        </row>
        <row r="60">
          <cell r="D60" t="str">
            <v>Sarajevo-Novo Sarajevo</v>
          </cell>
        </row>
        <row r="61">
          <cell r="D61" t="str">
            <v>Sarajevo-Stari Grad</v>
          </cell>
        </row>
        <row r="62">
          <cell r="D62" t="str">
            <v>Srebrenik</v>
          </cell>
        </row>
        <row r="63">
          <cell r="D63" t="str">
            <v>Stolac</v>
          </cell>
        </row>
        <row r="64">
          <cell r="D64" t="str">
            <v>Široki Brijeg</v>
          </cell>
        </row>
        <row r="65">
          <cell r="D65" t="str">
            <v>Teočak</v>
          </cell>
        </row>
        <row r="66">
          <cell r="D66" t="str">
            <v>Tešanj</v>
          </cell>
        </row>
        <row r="67">
          <cell r="D67" t="str">
            <v>Tomislavgrad</v>
          </cell>
        </row>
        <row r="68">
          <cell r="D68" t="str">
            <v>Travnik</v>
          </cell>
        </row>
        <row r="69">
          <cell r="D69" t="str">
            <v>Trnovo</v>
          </cell>
        </row>
        <row r="70">
          <cell r="D70" t="str">
            <v>Tuzla</v>
          </cell>
        </row>
        <row r="71">
          <cell r="D71" t="str">
            <v>Usora</v>
          </cell>
        </row>
        <row r="72">
          <cell r="D72" t="str">
            <v>Vareš</v>
          </cell>
        </row>
        <row r="73">
          <cell r="D73" t="str">
            <v>Velika Kladuša</v>
          </cell>
        </row>
        <row r="74">
          <cell r="D74" t="str">
            <v>Visoko</v>
          </cell>
        </row>
        <row r="75">
          <cell r="D75" t="str">
            <v>Vitez</v>
          </cell>
        </row>
        <row r="76">
          <cell r="D76" t="str">
            <v>Vogošća</v>
          </cell>
        </row>
        <row r="77">
          <cell r="D77" t="str">
            <v>Zavidovići</v>
          </cell>
        </row>
        <row r="78">
          <cell r="D78" t="str">
            <v>Zenica</v>
          </cell>
        </row>
        <row r="79">
          <cell r="D79" t="str">
            <v>Žepče</v>
          </cell>
        </row>
        <row r="80">
          <cell r="D80" t="str">
            <v>Živinice</v>
          </cell>
        </row>
      </sheetData>
      <sheetData sheetId="1">
        <row r="12">
          <cell r="B12" t="str">
            <v>103</v>
          </cell>
        </row>
      </sheetData>
      <sheetData sheetId="2"/>
      <sheetData sheetId="3">
        <row r="4">
          <cell r="A4" t="str">
            <v>4218055990000</v>
          </cell>
          <cell r="B4" t="str">
            <v>RMK PROMET DD</v>
          </cell>
        </row>
        <row r="10">
          <cell r="A10" t="str">
            <v>Zenica</v>
          </cell>
        </row>
        <row r="13">
          <cell r="A13" t="str">
            <v>KUČUKOVIĆI 2</v>
          </cell>
        </row>
        <row r="16">
          <cell r="B16" t="str">
            <v>218055990000</v>
          </cell>
        </row>
        <row r="18">
          <cell r="B18" t="str">
            <v>Trgovina na veliko metalnom robom, instalacijskim materijalom, uređajima i opremom za vodovod i grijanje</v>
          </cell>
        </row>
        <row r="19">
          <cell r="A19" t="str">
            <v>46.74</v>
          </cell>
        </row>
        <row r="23">
          <cell r="A23" t="str">
            <v>1401021120082943</v>
          </cell>
          <cell r="B23" t="str">
            <v/>
          </cell>
        </row>
        <row r="35">
          <cell r="A35" t="str">
            <v>RASIM</v>
          </cell>
          <cell r="B35" t="str">
            <v>MULIĆ</v>
          </cell>
        </row>
        <row r="55">
          <cell r="A55" t="str">
            <v>Vanredni</v>
          </cell>
        </row>
        <row r="58">
          <cell r="A58">
            <v>44562</v>
          </cell>
          <cell r="B58">
            <v>44742</v>
          </cell>
          <cell r="D58">
            <v>44757</v>
          </cell>
        </row>
        <row r="68">
          <cell r="A68" t="str">
            <v>Beganović (Nesib) Jasmin; licenca br. CR-5311/5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F932E"/>
  </sheetPr>
  <dimension ref="A1:AII187"/>
  <sheetViews>
    <sheetView showGridLines="0" tabSelected="1" view="pageLayout" topLeftCell="E1" zoomScale="115" zoomScaleNormal="100" zoomScalePageLayoutView="115" workbookViewId="0">
      <selection activeCell="E1" sqref="A1:XFD189"/>
    </sheetView>
  </sheetViews>
  <sheetFormatPr defaultColWidth="7.5703125" defaultRowHeight="16.5"/>
  <cols>
    <col min="1" max="2" width="7.5703125" style="1" hidden="1" customWidth="1"/>
    <col min="3" max="4" width="10.42578125" style="1" hidden="1" customWidth="1"/>
    <col min="5" max="5" width="7.7109375" style="72" customWidth="1"/>
    <col min="6" max="6" width="85.7109375" style="4" customWidth="1"/>
    <col min="7" max="7" width="7.85546875" style="4" customWidth="1"/>
    <col min="8" max="8" width="7.140625" style="4" customWidth="1"/>
    <col min="9" max="9" width="16.7109375" style="5" customWidth="1"/>
    <col min="10" max="10" width="16.7109375" style="7" customWidth="1"/>
    <col min="11" max="919" width="7.5703125" style="7"/>
    <col min="920" max="16384" width="7.5703125" style="8"/>
  </cols>
  <sheetData>
    <row r="1" spans="1:919">
      <c r="E1" s="2" t="s">
        <v>0</v>
      </c>
      <c r="F1" s="3"/>
      <c r="G1" s="3"/>
      <c r="J1" s="6" t="s">
        <v>1</v>
      </c>
    </row>
    <row r="2" spans="1:919">
      <c r="E2" s="9" t="str">
        <f>IF([1]OsnPodaci!B4="","",[1]OsnPodaci!B4)</f>
        <v>RMK PROMET DD</v>
      </c>
      <c r="F2" s="10"/>
      <c r="G2" s="10"/>
      <c r="J2" s="11" t="str">
        <f>IF([1]OsnPodaci!A4="","",[1]OsnPodaci!A4)</f>
        <v>4218055990000</v>
      </c>
    </row>
    <row r="3" spans="1:919">
      <c r="E3" s="2" t="s">
        <v>2</v>
      </c>
      <c r="F3" s="3"/>
      <c r="G3" s="3"/>
      <c r="J3" s="6" t="s">
        <v>3</v>
      </c>
    </row>
    <row r="4" spans="1:919">
      <c r="E4" s="9" t="str">
        <f>IF(OR([1]OsnPodaci!A10="",[1]OsnPodaci!A13=""),"",[1]OsnPodaci!A10 &amp; ", " &amp; [1]OsnPodaci!A13)</f>
        <v>Zenica, KUČUKOVIĆI 2</v>
      </c>
      <c r="F4" s="10"/>
      <c r="G4" s="10"/>
      <c r="J4" s="12" t="str">
        <f>IF([1]OsnPodaci!B16="","",[1]OsnPodaci!B16)</f>
        <v>218055990000</v>
      </c>
    </row>
    <row r="5" spans="1:919">
      <c r="E5" s="2" t="s">
        <v>4</v>
      </c>
      <c r="F5" s="3"/>
      <c r="G5" s="13"/>
      <c r="J5" s="6" t="s">
        <v>5</v>
      </c>
    </row>
    <row r="6" spans="1:919">
      <c r="E6" s="14" t="str">
        <f>IF([1]OsnPodaci!A19="","",[1]OsnPodaci!A19)</f>
        <v>46.74</v>
      </c>
      <c r="F6" s="15"/>
      <c r="G6" s="16"/>
      <c r="J6" s="17" t="str">
        <f>IF([1]OsnPodaci!B23="","",[1]OsnPodaci!B23)</f>
        <v/>
      </c>
    </row>
    <row r="7" spans="1:919">
      <c r="E7" s="2" t="s">
        <v>6</v>
      </c>
      <c r="F7" s="15"/>
      <c r="G7" s="16"/>
      <c r="J7" s="6" t="s">
        <v>7</v>
      </c>
    </row>
    <row r="8" spans="1:919" s="13" customFormat="1">
      <c r="A8" s="18"/>
      <c r="B8" s="18"/>
      <c r="C8" s="18"/>
      <c r="D8" s="18"/>
      <c r="E8" s="73" t="str">
        <f>IF([1]OsnPodaci!B18="","",[1]OsnPodaci!B18)</f>
        <v>Trgovina na veliko metalnom robom, instalacijskim materijalom, uređajima i opremom za vodovod i grijanje</v>
      </c>
      <c r="F8" s="73"/>
      <c r="G8" s="73"/>
      <c r="H8" s="3"/>
      <c r="I8" s="19"/>
      <c r="J8" s="17" t="str">
        <f>IF([1]OsnPodaci!A23="","",[1]OsnPodaci!A23)</f>
        <v>1401021120082943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</row>
    <row r="9" spans="1:919" s="16" customFormat="1">
      <c r="A9" s="21"/>
      <c r="B9" s="21"/>
      <c r="C9" s="21"/>
      <c r="D9" s="21"/>
      <c r="E9" s="73"/>
      <c r="F9" s="73"/>
      <c r="G9" s="73"/>
      <c r="H9" s="10"/>
      <c r="I9" s="22"/>
      <c r="J9" s="6" t="s">
        <v>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</row>
    <row r="10" spans="1:919" s="13" customFormat="1">
      <c r="A10" s="18"/>
      <c r="B10" s="18"/>
      <c r="C10" s="18"/>
      <c r="D10" s="18"/>
      <c r="E10" s="24"/>
      <c r="F10" s="24"/>
      <c r="G10" s="16"/>
      <c r="H10" s="3"/>
      <c r="I10" s="19"/>
      <c r="J10" s="12" t="str">
        <f>IF('[1]#UNOS'!B12="","",'[1]#UNOS'!B12)</f>
        <v>103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</row>
    <row r="11" spans="1:919" ht="17.25">
      <c r="E11" s="74" t="s">
        <v>9</v>
      </c>
      <c r="F11" s="74"/>
      <c r="G11" s="74"/>
      <c r="H11" s="74"/>
      <c r="I11" s="74"/>
      <c r="J11" s="74"/>
    </row>
    <row r="12" spans="1:919" ht="17.25">
      <c r="E12" s="74" t="s">
        <v>10</v>
      </c>
      <c r="F12" s="74"/>
      <c r="G12" s="74"/>
      <c r="H12" s="74"/>
      <c r="I12" s="74"/>
      <c r="J12" s="74"/>
    </row>
    <row r="13" spans="1:919">
      <c r="E13" s="75" t="str">
        <f>IF(OR([1]OsnPodaci!A58="",[1]OsnPodaci!B58=""),"Unijeti interval izvještavanja.","za period od "&amp;TEXT([1]OsnPodaci!A58,"dd.mm.yyyy.")&amp;" do "&amp;TEXT([1]OsnPodaci!B58,"dd.mm.yyyy.")&amp;" godine")</f>
        <v>za period od 01.01.2022. do 30.06.2022. godine</v>
      </c>
      <c r="F13" s="75"/>
      <c r="G13" s="75"/>
      <c r="H13" s="75"/>
      <c r="I13" s="75"/>
      <c r="J13" s="75"/>
    </row>
    <row r="14" spans="1:919">
      <c r="E14" s="25" t="str">
        <f>IF(ISERROR(FIND("tvaranje",[1]OsnPodaci!A55,1)&gt;0),"",[1]OsnPodaci!A55)&amp;IF(ISERROR(FIND("promjene",[1]OsnPodaci!A55,1)&gt;0),"",[1]OsnPodaci!A55)</f>
        <v/>
      </c>
      <c r="F14" s="26"/>
      <c r="G14" s="26"/>
      <c r="H14" s="26"/>
      <c r="J14" s="27" t="s">
        <v>11</v>
      </c>
    </row>
    <row r="15" spans="1:919" ht="33" customHeight="1">
      <c r="E15" s="28" t="s">
        <v>12</v>
      </c>
      <c r="F15" s="29" t="s">
        <v>13</v>
      </c>
      <c r="G15" s="29" t="s">
        <v>14</v>
      </c>
      <c r="H15" s="30" t="s">
        <v>15</v>
      </c>
      <c r="I15" s="30" t="str">
        <f>"Od "&amp;TEXT([1]OsnPodaci!A58,"dd.mm.")&amp;" do "&amp;TEXT([1]OsnPodaci!B58,"dd.mm.")&amp;" tekuće godine"</f>
        <v>Od 01.01. do 30.06. tekuće godine</v>
      </c>
      <c r="J15" s="31" t="s">
        <v>16</v>
      </c>
    </row>
    <row r="16" spans="1:919" s="37" customFormat="1" ht="12.75" customHeight="1">
      <c r="A16" s="32"/>
      <c r="B16" s="32"/>
      <c r="C16" s="32"/>
      <c r="D16" s="32"/>
      <c r="E16" s="33">
        <v>1</v>
      </c>
      <c r="F16" s="34">
        <v>2</v>
      </c>
      <c r="G16" s="34">
        <v>3</v>
      </c>
      <c r="H16" s="35">
        <v>4</v>
      </c>
      <c r="I16" s="35">
        <v>5</v>
      </c>
      <c r="J16" s="35">
        <v>6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  <c r="AEP16" s="36"/>
      <c r="AEQ16" s="36"/>
      <c r="AER16" s="36"/>
      <c r="AES16" s="36"/>
      <c r="AET16" s="36"/>
      <c r="AEU16" s="36"/>
      <c r="AEV16" s="36"/>
      <c r="AEW16" s="36"/>
      <c r="AEX16" s="36"/>
      <c r="AEY16" s="36"/>
      <c r="AEZ16" s="36"/>
      <c r="AFA16" s="36"/>
      <c r="AFB16" s="36"/>
      <c r="AFC16" s="36"/>
      <c r="AFD16" s="36"/>
      <c r="AFE16" s="36"/>
      <c r="AFF16" s="36"/>
      <c r="AFG16" s="36"/>
      <c r="AFH16" s="36"/>
      <c r="AFI16" s="36"/>
      <c r="AFJ16" s="36"/>
      <c r="AFK16" s="36"/>
      <c r="AFL16" s="36"/>
      <c r="AFM16" s="36"/>
      <c r="AFN16" s="36"/>
      <c r="AFO16" s="36"/>
      <c r="AFP16" s="36"/>
      <c r="AFQ16" s="36"/>
      <c r="AFR16" s="36"/>
      <c r="AFS16" s="36"/>
      <c r="AFT16" s="36"/>
      <c r="AFU16" s="36"/>
      <c r="AFV16" s="36"/>
      <c r="AFW16" s="36"/>
      <c r="AFX16" s="36"/>
      <c r="AFY16" s="36"/>
      <c r="AFZ16" s="36"/>
      <c r="AGA16" s="36"/>
      <c r="AGB16" s="36"/>
      <c r="AGC16" s="36"/>
      <c r="AGD16" s="36"/>
      <c r="AGE16" s="36"/>
      <c r="AGF16" s="36"/>
      <c r="AGG16" s="36"/>
      <c r="AGH16" s="36"/>
      <c r="AGI16" s="36"/>
      <c r="AGJ16" s="36"/>
      <c r="AGK16" s="36"/>
      <c r="AGL16" s="36"/>
      <c r="AGM16" s="36"/>
      <c r="AGN16" s="36"/>
      <c r="AGO16" s="36"/>
      <c r="AGP16" s="36"/>
      <c r="AGQ16" s="36"/>
      <c r="AGR16" s="36"/>
      <c r="AGS16" s="36"/>
      <c r="AGT16" s="36"/>
      <c r="AGU16" s="36"/>
      <c r="AGV16" s="36"/>
      <c r="AGW16" s="36"/>
      <c r="AGX16" s="36"/>
      <c r="AGY16" s="36"/>
      <c r="AGZ16" s="36"/>
      <c r="AHA16" s="36"/>
      <c r="AHB16" s="36"/>
      <c r="AHC16" s="36"/>
      <c r="AHD16" s="36"/>
      <c r="AHE16" s="36"/>
      <c r="AHF16" s="36"/>
      <c r="AHG16" s="36"/>
      <c r="AHH16" s="36"/>
      <c r="AHI16" s="36"/>
      <c r="AHJ16" s="36"/>
      <c r="AHK16" s="36"/>
      <c r="AHL16" s="36"/>
      <c r="AHM16" s="36"/>
      <c r="AHN16" s="36"/>
      <c r="AHO16" s="36"/>
      <c r="AHP16" s="36"/>
      <c r="AHQ16" s="36"/>
      <c r="AHR16" s="36"/>
      <c r="AHS16" s="36"/>
      <c r="AHT16" s="36"/>
      <c r="AHU16" s="36"/>
      <c r="AHV16" s="36"/>
      <c r="AHW16" s="36"/>
      <c r="AHX16" s="36"/>
      <c r="AHY16" s="36"/>
      <c r="AHZ16" s="36"/>
      <c r="AIA16" s="36"/>
      <c r="AIB16" s="36"/>
      <c r="AIC16" s="36"/>
      <c r="AID16" s="36"/>
      <c r="AIE16" s="36"/>
      <c r="AIF16" s="36"/>
      <c r="AIG16" s="36"/>
      <c r="AIH16" s="36"/>
      <c r="AII16" s="36"/>
    </row>
    <row r="17" spans="1:10" ht="12.75" customHeight="1">
      <c r="E17" s="38"/>
      <c r="F17" s="39" t="s">
        <v>17</v>
      </c>
      <c r="G17" s="40"/>
      <c r="H17" s="41"/>
      <c r="I17" s="42"/>
      <c r="J17" s="42"/>
    </row>
    <row r="18" spans="1:10" ht="12.75" customHeight="1">
      <c r="A18" s="1">
        <v>0.01</v>
      </c>
      <c r="B18" s="1">
        <v>1.53</v>
      </c>
      <c r="C18" s="1">
        <f>IF(LEN(I18)=0,"",1+ABS((I18*A18)/LEN(I18))+A18)</f>
        <v>712.11333333333334</v>
      </c>
      <c r="D18" s="1">
        <f>IF(LEN(J18)=0,"",1+ABS((J18*B18)/LEN(J18))+B18)</f>
        <v>131051.36500000001</v>
      </c>
      <c r="E18" s="38" t="s">
        <v>18</v>
      </c>
      <c r="F18" s="43" t="s">
        <v>19</v>
      </c>
      <c r="G18" s="44"/>
      <c r="H18" s="41">
        <v>201</v>
      </c>
      <c r="I18" s="45">
        <v>426662</v>
      </c>
      <c r="J18" s="45">
        <v>513917</v>
      </c>
    </row>
    <row r="19" spans="1:10" ht="12.75" customHeight="1">
      <c r="A19" s="1">
        <v>0.02</v>
      </c>
      <c r="B19" s="1">
        <v>1.54</v>
      </c>
      <c r="C19" s="1" t="str">
        <f t="shared" ref="C19:D33" si="0">IF(LEN(I19)=0,"",1+ABS((I19*A19)/LEN(I19))+A19)</f>
        <v/>
      </c>
      <c r="D19" s="1" t="str">
        <f t="shared" si="0"/>
        <v/>
      </c>
      <c r="E19" s="38" t="s">
        <v>20</v>
      </c>
      <c r="F19" s="43" t="s">
        <v>21</v>
      </c>
      <c r="G19" s="44"/>
      <c r="H19" s="41">
        <v>202</v>
      </c>
      <c r="I19" s="45"/>
      <c r="J19" s="45"/>
    </row>
    <row r="20" spans="1:10" s="7" customFormat="1" ht="12.75" customHeight="1">
      <c r="A20" s="1">
        <v>0.03</v>
      </c>
      <c r="B20" s="1">
        <v>1.55</v>
      </c>
      <c r="C20" s="1" t="str">
        <f t="shared" si="0"/>
        <v/>
      </c>
      <c r="D20" s="1" t="str">
        <f t="shared" si="0"/>
        <v/>
      </c>
      <c r="E20" s="38" t="s">
        <v>22</v>
      </c>
      <c r="F20" s="46" t="s">
        <v>23</v>
      </c>
      <c r="G20" s="44"/>
      <c r="H20" s="41">
        <v>203</v>
      </c>
      <c r="I20" s="45"/>
      <c r="J20" s="45"/>
    </row>
    <row r="21" spans="1:10" s="7" customFormat="1" ht="12.75" customHeight="1">
      <c r="A21" s="1">
        <v>0.04</v>
      </c>
      <c r="B21" s="1">
        <v>1.56</v>
      </c>
      <c r="C21" s="1" t="str">
        <f t="shared" si="0"/>
        <v/>
      </c>
      <c r="D21" s="1" t="str">
        <f t="shared" si="0"/>
        <v/>
      </c>
      <c r="E21" s="38" t="s">
        <v>24</v>
      </c>
      <c r="F21" s="46" t="s">
        <v>25</v>
      </c>
      <c r="G21" s="44"/>
      <c r="H21" s="41">
        <v>204</v>
      </c>
      <c r="I21" s="45"/>
      <c r="J21" s="45"/>
    </row>
    <row r="22" spans="1:10" s="7" customFormat="1" ht="12.75" customHeight="1">
      <c r="A22" s="1">
        <v>0.06</v>
      </c>
      <c r="B22" s="1">
        <v>1.57</v>
      </c>
      <c r="C22" s="1" t="str">
        <f t="shared" si="0"/>
        <v/>
      </c>
      <c r="D22" s="1" t="str">
        <f t="shared" si="0"/>
        <v/>
      </c>
      <c r="E22" s="38" t="s">
        <v>26</v>
      </c>
      <c r="F22" s="46" t="s">
        <v>27</v>
      </c>
      <c r="G22" s="44"/>
      <c r="H22" s="41">
        <v>205</v>
      </c>
      <c r="I22" s="45"/>
      <c r="J22" s="45"/>
    </row>
    <row r="23" spans="1:10" s="7" customFormat="1" ht="12.75" customHeight="1">
      <c r="A23" s="1">
        <v>7.0000000000000007E-2</v>
      </c>
      <c r="B23" s="1">
        <v>1.58</v>
      </c>
      <c r="C23" s="1">
        <f t="shared" si="0"/>
        <v>4978.793333333334</v>
      </c>
      <c r="D23" s="1">
        <f t="shared" si="0"/>
        <v>135334.05666666664</v>
      </c>
      <c r="E23" s="38" t="s">
        <v>28</v>
      </c>
      <c r="F23" s="43" t="s">
        <v>29</v>
      </c>
      <c r="G23" s="44"/>
      <c r="H23" s="41">
        <v>206</v>
      </c>
      <c r="I23" s="45">
        <v>426662</v>
      </c>
      <c r="J23" s="45">
        <v>513917</v>
      </c>
    </row>
    <row r="24" spans="1:10" s="7" customFormat="1" ht="12.75" customHeight="1">
      <c r="A24" s="1">
        <v>0.08</v>
      </c>
      <c r="B24" s="1">
        <v>1.59</v>
      </c>
      <c r="C24" s="1">
        <f t="shared" si="0"/>
        <v>437.048</v>
      </c>
      <c r="D24" s="1">
        <f t="shared" si="0"/>
        <v>30513.630000000005</v>
      </c>
      <c r="E24" s="38" t="s">
        <v>30</v>
      </c>
      <c r="F24" s="46" t="s">
        <v>23</v>
      </c>
      <c r="G24" s="44"/>
      <c r="H24" s="41">
        <v>207</v>
      </c>
      <c r="I24" s="45">
        <v>27248</v>
      </c>
      <c r="J24" s="45">
        <v>115136</v>
      </c>
    </row>
    <row r="25" spans="1:10" s="7" customFormat="1" ht="12.75" customHeight="1">
      <c r="A25" s="1">
        <v>0.09</v>
      </c>
      <c r="B25" s="1">
        <v>1.6</v>
      </c>
      <c r="C25" s="1" t="str">
        <f t="shared" si="0"/>
        <v/>
      </c>
      <c r="D25" s="1" t="str">
        <f t="shared" si="0"/>
        <v/>
      </c>
      <c r="E25" s="38" t="s">
        <v>31</v>
      </c>
      <c r="F25" s="46" t="s">
        <v>25</v>
      </c>
      <c r="G25" s="44"/>
      <c r="H25" s="41">
        <v>208</v>
      </c>
      <c r="I25" s="45"/>
      <c r="J25" s="45"/>
    </row>
    <row r="26" spans="1:10" s="7" customFormat="1" ht="12.75" customHeight="1">
      <c r="A26" s="1">
        <v>0.1</v>
      </c>
      <c r="B26" s="1">
        <v>1.61</v>
      </c>
      <c r="C26" s="1">
        <f t="shared" si="0"/>
        <v>6658.0000000000009</v>
      </c>
      <c r="D26" s="1">
        <f t="shared" si="0"/>
        <v>107008.845</v>
      </c>
      <c r="E26" s="38" t="s">
        <v>32</v>
      </c>
      <c r="F26" s="46" t="s">
        <v>27</v>
      </c>
      <c r="G26" s="44"/>
      <c r="H26" s="41">
        <v>209</v>
      </c>
      <c r="I26" s="45">
        <v>399414</v>
      </c>
      <c r="J26" s="45">
        <v>398781</v>
      </c>
    </row>
    <row r="27" spans="1:10" s="7" customFormat="1" ht="12.75" customHeight="1">
      <c r="A27" s="1">
        <v>0.11</v>
      </c>
      <c r="B27" s="1">
        <v>1.62</v>
      </c>
      <c r="C27" s="1" t="str">
        <f t="shared" si="0"/>
        <v/>
      </c>
      <c r="D27" s="1" t="str">
        <f t="shared" si="0"/>
        <v/>
      </c>
      <c r="E27" s="38" t="s">
        <v>33</v>
      </c>
      <c r="F27" s="43" t="s">
        <v>34</v>
      </c>
      <c r="G27" s="44"/>
      <c r="H27" s="41">
        <v>210</v>
      </c>
      <c r="I27" s="45"/>
      <c r="J27" s="45"/>
    </row>
    <row r="28" spans="1:10" s="7" customFormat="1" ht="12.75" customHeight="1">
      <c r="A28" s="1">
        <v>0.12</v>
      </c>
      <c r="B28" s="1">
        <v>1.63</v>
      </c>
      <c r="C28" s="1" t="str">
        <f t="shared" si="0"/>
        <v/>
      </c>
      <c r="D28" s="1" t="str">
        <f t="shared" si="0"/>
        <v/>
      </c>
      <c r="E28" s="38" t="s">
        <v>35</v>
      </c>
      <c r="F28" s="46" t="s">
        <v>23</v>
      </c>
      <c r="G28" s="44"/>
      <c r="H28" s="41">
        <v>211</v>
      </c>
      <c r="I28" s="45"/>
      <c r="J28" s="45"/>
    </row>
    <row r="29" spans="1:10" s="7" customFormat="1" ht="12.75" customHeight="1">
      <c r="A29" s="1">
        <v>0.13</v>
      </c>
      <c r="B29" s="1">
        <v>1.64</v>
      </c>
      <c r="C29" s="1" t="str">
        <f t="shared" si="0"/>
        <v/>
      </c>
      <c r="D29" s="1" t="str">
        <f t="shared" si="0"/>
        <v/>
      </c>
      <c r="E29" s="38" t="s">
        <v>36</v>
      </c>
      <c r="F29" s="46" t="s">
        <v>25</v>
      </c>
      <c r="G29" s="44"/>
      <c r="H29" s="41">
        <v>212</v>
      </c>
      <c r="I29" s="45"/>
      <c r="J29" s="45"/>
    </row>
    <row r="30" spans="1:10" s="7" customFormat="1" ht="12.75" customHeight="1">
      <c r="A30" s="1">
        <v>0.15</v>
      </c>
      <c r="B30" s="1">
        <v>1.65</v>
      </c>
      <c r="C30" s="1" t="str">
        <f t="shared" si="0"/>
        <v/>
      </c>
      <c r="D30" s="1" t="str">
        <f t="shared" si="0"/>
        <v/>
      </c>
      <c r="E30" s="38" t="s">
        <v>37</v>
      </c>
      <c r="F30" s="46" t="s">
        <v>27</v>
      </c>
      <c r="G30" s="44"/>
      <c r="H30" s="41">
        <v>213</v>
      </c>
      <c r="I30" s="45"/>
      <c r="J30" s="45"/>
    </row>
    <row r="31" spans="1:10" s="7" customFormat="1" ht="12.75" customHeight="1">
      <c r="A31" s="1">
        <v>0.16</v>
      </c>
      <c r="B31" s="1">
        <v>1.66</v>
      </c>
      <c r="C31" s="1">
        <f t="shared" si="0"/>
        <v>1142.152</v>
      </c>
      <c r="D31" s="1">
        <f t="shared" si="0"/>
        <v>247.78666666666666</v>
      </c>
      <c r="E31" s="47" t="s">
        <v>38</v>
      </c>
      <c r="F31" s="40" t="s">
        <v>39</v>
      </c>
      <c r="G31" s="44"/>
      <c r="H31" s="41">
        <v>214</v>
      </c>
      <c r="I31" s="45">
        <v>35656</v>
      </c>
      <c r="J31" s="45">
        <v>443</v>
      </c>
    </row>
    <row r="32" spans="1:10" s="7" customFormat="1" ht="12.75" customHeight="1">
      <c r="A32" s="1">
        <v>0.17</v>
      </c>
      <c r="B32" s="1">
        <v>1.67</v>
      </c>
      <c r="C32" s="1" t="str">
        <f t="shared" si="0"/>
        <v/>
      </c>
      <c r="D32" s="1" t="str">
        <f t="shared" si="0"/>
        <v/>
      </c>
      <c r="E32" s="38" t="s">
        <v>20</v>
      </c>
      <c r="F32" s="40" t="s">
        <v>40</v>
      </c>
      <c r="G32" s="44"/>
      <c r="H32" s="41">
        <v>215</v>
      </c>
      <c r="I32" s="45"/>
      <c r="J32" s="45"/>
    </row>
    <row r="33" spans="1:919" s="7" customFormat="1" ht="12.75" customHeight="1">
      <c r="A33" s="1">
        <v>0.18</v>
      </c>
      <c r="B33" s="1">
        <v>1.68</v>
      </c>
      <c r="C33" s="1" t="str">
        <f t="shared" si="0"/>
        <v/>
      </c>
      <c r="D33" s="1" t="str">
        <f t="shared" si="0"/>
        <v/>
      </c>
      <c r="E33" s="38" t="s">
        <v>22</v>
      </c>
      <c r="F33" s="48" t="s">
        <v>41</v>
      </c>
      <c r="G33" s="44"/>
      <c r="H33" s="41">
        <v>216</v>
      </c>
      <c r="I33" s="45"/>
      <c r="J33" s="45"/>
    </row>
    <row r="34" spans="1:919" ht="5.25" customHeight="1">
      <c r="E34" s="7"/>
      <c r="F34" s="7"/>
      <c r="G34" s="7"/>
      <c r="H34" s="7"/>
      <c r="I34" s="7"/>
    </row>
    <row r="35" spans="1:919" ht="17.25" customHeight="1">
      <c r="E35" s="49" t="str">
        <f>IF(C184&amp;D184="","Obrazac prazan - unesite cifru na barem jednu poziciju.","Kontrolni broj: "&amp;MID(J35,2,LEN(J35)-2))</f>
        <v>Kontrolni broj: 115194633</v>
      </c>
      <c r="F35" s="7"/>
      <c r="G35" s="50" t="s">
        <v>42</v>
      </c>
      <c r="H35" s="7"/>
      <c r="I35" s="7"/>
      <c r="J35" s="51" t="str">
        <f>"*"&amp;'[1]#Konverter'!AD3&amp;C184&amp;D184&amp;"*"</f>
        <v>*115194633*</v>
      </c>
    </row>
    <row r="36" spans="1:919" ht="33" customHeight="1">
      <c r="E36" s="28" t="s">
        <v>12</v>
      </c>
      <c r="F36" s="29" t="s">
        <v>13</v>
      </c>
      <c r="G36" s="29" t="s">
        <v>14</v>
      </c>
      <c r="H36" s="30" t="s">
        <v>15</v>
      </c>
      <c r="I36" s="30" t="str">
        <f>"Od "&amp;TEXT([1]OsnPodaci!A58,"dd.mm.")&amp;" do "&amp;TEXT([1]OsnPodaci!B58,"dd.mm.")&amp;" tekuće godine"</f>
        <v>Od 01.01. do 30.06. tekuće godine</v>
      </c>
      <c r="J36" s="52" t="str">
        <f>J15</f>
        <v>_____ do _____ prethodne godine</v>
      </c>
    </row>
    <row r="37" spans="1:919" s="37" customFormat="1" ht="12.75" customHeight="1">
      <c r="A37" s="32"/>
      <c r="B37" s="32"/>
      <c r="C37" s="32"/>
      <c r="D37" s="32"/>
      <c r="E37" s="33">
        <v>1</v>
      </c>
      <c r="F37" s="34">
        <v>2</v>
      </c>
      <c r="G37" s="34">
        <v>3</v>
      </c>
      <c r="H37" s="35">
        <v>4</v>
      </c>
      <c r="I37" s="35">
        <v>5</v>
      </c>
      <c r="J37" s="35">
        <v>6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  <c r="IZ37" s="36"/>
      <c r="JA37" s="36"/>
      <c r="JB37" s="36"/>
      <c r="JC37" s="36"/>
      <c r="JD37" s="36"/>
      <c r="JE37" s="36"/>
      <c r="JF37" s="36"/>
      <c r="JG37" s="36"/>
      <c r="JH37" s="36"/>
      <c r="JI37" s="36"/>
      <c r="JJ37" s="36"/>
      <c r="JK37" s="36"/>
      <c r="JL37" s="36"/>
      <c r="JM37" s="36"/>
      <c r="JN37" s="36"/>
      <c r="JO37" s="36"/>
      <c r="JP37" s="36"/>
      <c r="JQ37" s="36"/>
      <c r="JR37" s="36"/>
      <c r="JS37" s="36"/>
      <c r="JT37" s="36"/>
      <c r="JU37" s="36"/>
      <c r="JV37" s="36"/>
      <c r="JW37" s="36"/>
      <c r="JX37" s="36"/>
      <c r="JY37" s="36"/>
      <c r="JZ37" s="36"/>
      <c r="KA37" s="36"/>
      <c r="KB37" s="36"/>
      <c r="KC37" s="36"/>
      <c r="KD37" s="36"/>
      <c r="KE37" s="36"/>
      <c r="KF37" s="36"/>
      <c r="KG37" s="36"/>
      <c r="KH37" s="36"/>
      <c r="KI37" s="36"/>
      <c r="KJ37" s="36"/>
      <c r="KK37" s="36"/>
      <c r="KL37" s="36"/>
      <c r="KM37" s="36"/>
      <c r="KN37" s="36"/>
      <c r="KO37" s="36"/>
      <c r="KP37" s="36"/>
      <c r="KQ37" s="36"/>
      <c r="KR37" s="36"/>
      <c r="KS37" s="36"/>
      <c r="KT37" s="36"/>
      <c r="KU37" s="36"/>
      <c r="KV37" s="36"/>
      <c r="KW37" s="36"/>
      <c r="KX37" s="36"/>
      <c r="KY37" s="36"/>
      <c r="KZ37" s="36"/>
      <c r="LA37" s="36"/>
      <c r="LB37" s="36"/>
      <c r="LC37" s="36"/>
      <c r="LD37" s="36"/>
      <c r="LE37" s="36"/>
      <c r="LF37" s="36"/>
      <c r="LG37" s="36"/>
      <c r="LH37" s="36"/>
      <c r="LI37" s="36"/>
      <c r="LJ37" s="36"/>
      <c r="LK37" s="36"/>
      <c r="LL37" s="36"/>
      <c r="LM37" s="36"/>
      <c r="LN37" s="36"/>
      <c r="LO37" s="36"/>
      <c r="LP37" s="36"/>
      <c r="LQ37" s="36"/>
      <c r="LR37" s="36"/>
      <c r="LS37" s="36"/>
      <c r="LT37" s="36"/>
      <c r="LU37" s="36"/>
      <c r="LV37" s="36"/>
      <c r="LW37" s="36"/>
      <c r="LX37" s="36"/>
      <c r="LY37" s="36"/>
      <c r="LZ37" s="36"/>
      <c r="MA37" s="36"/>
      <c r="MB37" s="36"/>
      <c r="MC37" s="36"/>
      <c r="MD37" s="36"/>
      <c r="ME37" s="36"/>
      <c r="MF37" s="36"/>
      <c r="MG37" s="36"/>
      <c r="MH37" s="36"/>
      <c r="MI37" s="36"/>
      <c r="MJ37" s="36"/>
      <c r="MK37" s="36"/>
      <c r="ML37" s="36"/>
      <c r="MM37" s="36"/>
      <c r="MN37" s="36"/>
      <c r="MO37" s="36"/>
      <c r="MP37" s="36"/>
      <c r="MQ37" s="36"/>
      <c r="MR37" s="36"/>
      <c r="MS37" s="36"/>
      <c r="MT37" s="36"/>
      <c r="MU37" s="36"/>
      <c r="MV37" s="36"/>
      <c r="MW37" s="36"/>
      <c r="MX37" s="36"/>
      <c r="MY37" s="36"/>
      <c r="MZ37" s="36"/>
      <c r="NA37" s="36"/>
      <c r="NB37" s="36"/>
      <c r="NC37" s="36"/>
      <c r="ND37" s="36"/>
      <c r="NE37" s="36"/>
      <c r="NF37" s="36"/>
      <c r="NG37" s="36"/>
      <c r="NH37" s="36"/>
      <c r="NI37" s="36"/>
      <c r="NJ37" s="36"/>
      <c r="NK37" s="36"/>
      <c r="NL37" s="36"/>
      <c r="NM37" s="36"/>
      <c r="NN37" s="36"/>
      <c r="NO37" s="36"/>
      <c r="NP37" s="36"/>
      <c r="NQ37" s="36"/>
      <c r="NR37" s="36"/>
      <c r="NS37" s="36"/>
      <c r="NT37" s="36"/>
      <c r="NU37" s="36"/>
      <c r="NV37" s="36"/>
      <c r="NW37" s="36"/>
      <c r="NX37" s="36"/>
      <c r="NY37" s="36"/>
      <c r="NZ37" s="36"/>
      <c r="OA37" s="36"/>
      <c r="OB37" s="36"/>
      <c r="OC37" s="36"/>
      <c r="OD37" s="36"/>
      <c r="OE37" s="36"/>
      <c r="OF37" s="36"/>
      <c r="OG37" s="36"/>
      <c r="OH37" s="36"/>
      <c r="OI37" s="36"/>
      <c r="OJ37" s="36"/>
      <c r="OK37" s="36"/>
      <c r="OL37" s="36"/>
      <c r="OM37" s="36"/>
      <c r="ON37" s="36"/>
      <c r="OO37" s="36"/>
      <c r="OP37" s="36"/>
      <c r="OQ37" s="36"/>
      <c r="OR37" s="36"/>
      <c r="OS37" s="36"/>
      <c r="OT37" s="36"/>
      <c r="OU37" s="36"/>
      <c r="OV37" s="36"/>
      <c r="OW37" s="36"/>
      <c r="OX37" s="36"/>
      <c r="OY37" s="36"/>
      <c r="OZ37" s="36"/>
      <c r="PA37" s="36"/>
      <c r="PB37" s="36"/>
      <c r="PC37" s="36"/>
      <c r="PD37" s="36"/>
      <c r="PE37" s="36"/>
      <c r="PF37" s="36"/>
      <c r="PG37" s="36"/>
      <c r="PH37" s="36"/>
      <c r="PI37" s="36"/>
      <c r="PJ37" s="36"/>
      <c r="PK37" s="36"/>
      <c r="PL37" s="36"/>
      <c r="PM37" s="36"/>
      <c r="PN37" s="36"/>
      <c r="PO37" s="36"/>
      <c r="PP37" s="36"/>
      <c r="PQ37" s="36"/>
      <c r="PR37" s="36"/>
      <c r="PS37" s="36"/>
      <c r="PT37" s="36"/>
      <c r="PU37" s="36"/>
      <c r="PV37" s="36"/>
      <c r="PW37" s="36"/>
      <c r="PX37" s="36"/>
      <c r="PY37" s="36"/>
      <c r="PZ37" s="36"/>
      <c r="QA37" s="36"/>
      <c r="QB37" s="36"/>
      <c r="QC37" s="36"/>
      <c r="QD37" s="36"/>
      <c r="QE37" s="36"/>
      <c r="QF37" s="36"/>
      <c r="QG37" s="36"/>
      <c r="QH37" s="36"/>
      <c r="QI37" s="36"/>
      <c r="QJ37" s="36"/>
      <c r="QK37" s="36"/>
      <c r="QL37" s="36"/>
      <c r="QM37" s="36"/>
      <c r="QN37" s="36"/>
      <c r="QO37" s="36"/>
      <c r="QP37" s="36"/>
      <c r="QQ37" s="36"/>
      <c r="QR37" s="36"/>
      <c r="QS37" s="36"/>
      <c r="QT37" s="36"/>
      <c r="QU37" s="36"/>
      <c r="QV37" s="36"/>
      <c r="QW37" s="36"/>
      <c r="QX37" s="36"/>
      <c r="QY37" s="36"/>
      <c r="QZ37" s="36"/>
      <c r="RA37" s="36"/>
      <c r="RB37" s="36"/>
      <c r="RC37" s="36"/>
      <c r="RD37" s="36"/>
      <c r="RE37" s="36"/>
      <c r="RF37" s="36"/>
      <c r="RG37" s="36"/>
      <c r="RH37" s="36"/>
      <c r="RI37" s="36"/>
      <c r="RJ37" s="36"/>
      <c r="RK37" s="36"/>
      <c r="RL37" s="36"/>
      <c r="RM37" s="36"/>
      <c r="RN37" s="36"/>
      <c r="RO37" s="36"/>
      <c r="RP37" s="36"/>
      <c r="RQ37" s="36"/>
      <c r="RR37" s="36"/>
      <c r="RS37" s="36"/>
      <c r="RT37" s="36"/>
      <c r="RU37" s="36"/>
      <c r="RV37" s="36"/>
      <c r="RW37" s="36"/>
      <c r="RX37" s="36"/>
      <c r="RY37" s="36"/>
      <c r="RZ37" s="36"/>
      <c r="SA37" s="36"/>
      <c r="SB37" s="36"/>
      <c r="SC37" s="36"/>
      <c r="SD37" s="36"/>
      <c r="SE37" s="36"/>
      <c r="SF37" s="36"/>
      <c r="SG37" s="36"/>
      <c r="SH37" s="36"/>
      <c r="SI37" s="36"/>
      <c r="SJ37" s="36"/>
      <c r="SK37" s="36"/>
      <c r="SL37" s="36"/>
      <c r="SM37" s="36"/>
      <c r="SN37" s="36"/>
      <c r="SO37" s="36"/>
      <c r="SP37" s="36"/>
      <c r="SQ37" s="36"/>
      <c r="SR37" s="36"/>
      <c r="SS37" s="36"/>
      <c r="ST37" s="36"/>
      <c r="SU37" s="36"/>
      <c r="SV37" s="36"/>
      <c r="SW37" s="36"/>
      <c r="SX37" s="36"/>
      <c r="SY37" s="36"/>
      <c r="SZ37" s="36"/>
      <c r="TA37" s="36"/>
      <c r="TB37" s="36"/>
      <c r="TC37" s="36"/>
      <c r="TD37" s="36"/>
      <c r="TE37" s="36"/>
      <c r="TF37" s="36"/>
      <c r="TG37" s="36"/>
      <c r="TH37" s="36"/>
      <c r="TI37" s="36"/>
      <c r="TJ37" s="36"/>
      <c r="TK37" s="36"/>
      <c r="TL37" s="36"/>
      <c r="TM37" s="36"/>
      <c r="TN37" s="36"/>
      <c r="TO37" s="36"/>
      <c r="TP37" s="36"/>
      <c r="TQ37" s="36"/>
      <c r="TR37" s="36"/>
      <c r="TS37" s="36"/>
      <c r="TT37" s="36"/>
      <c r="TU37" s="36"/>
      <c r="TV37" s="36"/>
      <c r="TW37" s="36"/>
      <c r="TX37" s="36"/>
      <c r="TY37" s="36"/>
      <c r="TZ37" s="36"/>
      <c r="UA37" s="36"/>
      <c r="UB37" s="36"/>
      <c r="UC37" s="36"/>
      <c r="UD37" s="36"/>
      <c r="UE37" s="36"/>
      <c r="UF37" s="36"/>
      <c r="UG37" s="36"/>
      <c r="UH37" s="36"/>
      <c r="UI37" s="36"/>
      <c r="UJ37" s="36"/>
      <c r="UK37" s="36"/>
      <c r="UL37" s="36"/>
      <c r="UM37" s="36"/>
      <c r="UN37" s="36"/>
      <c r="UO37" s="36"/>
      <c r="UP37" s="36"/>
      <c r="UQ37" s="36"/>
      <c r="UR37" s="36"/>
      <c r="US37" s="36"/>
      <c r="UT37" s="36"/>
      <c r="UU37" s="36"/>
      <c r="UV37" s="36"/>
      <c r="UW37" s="36"/>
      <c r="UX37" s="36"/>
      <c r="UY37" s="36"/>
      <c r="UZ37" s="36"/>
      <c r="VA37" s="36"/>
      <c r="VB37" s="36"/>
      <c r="VC37" s="36"/>
      <c r="VD37" s="36"/>
      <c r="VE37" s="36"/>
      <c r="VF37" s="36"/>
      <c r="VG37" s="36"/>
      <c r="VH37" s="36"/>
      <c r="VI37" s="36"/>
      <c r="VJ37" s="36"/>
      <c r="VK37" s="36"/>
      <c r="VL37" s="36"/>
      <c r="VM37" s="36"/>
      <c r="VN37" s="36"/>
      <c r="VO37" s="36"/>
      <c r="VP37" s="36"/>
      <c r="VQ37" s="36"/>
      <c r="VR37" s="36"/>
      <c r="VS37" s="36"/>
      <c r="VT37" s="36"/>
      <c r="VU37" s="36"/>
      <c r="VV37" s="36"/>
      <c r="VW37" s="36"/>
      <c r="VX37" s="36"/>
      <c r="VY37" s="36"/>
      <c r="VZ37" s="36"/>
      <c r="WA37" s="36"/>
      <c r="WB37" s="36"/>
      <c r="WC37" s="36"/>
      <c r="WD37" s="36"/>
      <c r="WE37" s="36"/>
      <c r="WF37" s="36"/>
      <c r="WG37" s="36"/>
      <c r="WH37" s="36"/>
      <c r="WI37" s="36"/>
      <c r="WJ37" s="36"/>
      <c r="WK37" s="36"/>
      <c r="WL37" s="36"/>
      <c r="WM37" s="36"/>
      <c r="WN37" s="36"/>
      <c r="WO37" s="36"/>
      <c r="WP37" s="36"/>
      <c r="WQ37" s="36"/>
      <c r="WR37" s="36"/>
      <c r="WS37" s="36"/>
      <c r="WT37" s="36"/>
      <c r="WU37" s="36"/>
      <c r="WV37" s="36"/>
      <c r="WW37" s="36"/>
      <c r="WX37" s="36"/>
      <c r="WY37" s="36"/>
      <c r="WZ37" s="36"/>
      <c r="XA37" s="36"/>
      <c r="XB37" s="36"/>
      <c r="XC37" s="36"/>
      <c r="XD37" s="36"/>
      <c r="XE37" s="36"/>
      <c r="XF37" s="36"/>
      <c r="XG37" s="36"/>
      <c r="XH37" s="36"/>
      <c r="XI37" s="36"/>
      <c r="XJ37" s="36"/>
      <c r="XK37" s="36"/>
      <c r="XL37" s="36"/>
      <c r="XM37" s="36"/>
      <c r="XN37" s="36"/>
      <c r="XO37" s="36"/>
      <c r="XP37" s="36"/>
      <c r="XQ37" s="36"/>
      <c r="XR37" s="36"/>
      <c r="XS37" s="36"/>
      <c r="XT37" s="36"/>
      <c r="XU37" s="36"/>
      <c r="XV37" s="36"/>
      <c r="XW37" s="36"/>
      <c r="XX37" s="36"/>
      <c r="XY37" s="36"/>
      <c r="XZ37" s="36"/>
      <c r="YA37" s="36"/>
      <c r="YB37" s="36"/>
      <c r="YC37" s="36"/>
      <c r="YD37" s="36"/>
      <c r="YE37" s="36"/>
      <c r="YF37" s="36"/>
      <c r="YG37" s="36"/>
      <c r="YH37" s="36"/>
      <c r="YI37" s="36"/>
      <c r="YJ37" s="36"/>
      <c r="YK37" s="36"/>
      <c r="YL37" s="36"/>
      <c r="YM37" s="36"/>
      <c r="YN37" s="36"/>
      <c r="YO37" s="36"/>
      <c r="YP37" s="36"/>
      <c r="YQ37" s="36"/>
      <c r="YR37" s="36"/>
      <c r="YS37" s="36"/>
      <c r="YT37" s="36"/>
      <c r="YU37" s="36"/>
      <c r="YV37" s="36"/>
      <c r="YW37" s="36"/>
      <c r="YX37" s="36"/>
      <c r="YY37" s="36"/>
      <c r="YZ37" s="36"/>
      <c r="ZA37" s="36"/>
      <c r="ZB37" s="36"/>
      <c r="ZC37" s="36"/>
      <c r="ZD37" s="36"/>
      <c r="ZE37" s="36"/>
      <c r="ZF37" s="36"/>
      <c r="ZG37" s="36"/>
      <c r="ZH37" s="36"/>
      <c r="ZI37" s="36"/>
      <c r="ZJ37" s="36"/>
      <c r="ZK37" s="36"/>
      <c r="ZL37" s="36"/>
      <c r="ZM37" s="36"/>
      <c r="ZN37" s="36"/>
      <c r="ZO37" s="36"/>
      <c r="ZP37" s="36"/>
      <c r="ZQ37" s="36"/>
      <c r="ZR37" s="36"/>
      <c r="ZS37" s="36"/>
      <c r="ZT37" s="36"/>
      <c r="ZU37" s="36"/>
      <c r="ZV37" s="36"/>
      <c r="ZW37" s="36"/>
      <c r="ZX37" s="36"/>
      <c r="ZY37" s="36"/>
      <c r="ZZ37" s="36"/>
      <c r="AAA37" s="36"/>
      <c r="AAB37" s="36"/>
      <c r="AAC37" s="36"/>
      <c r="AAD37" s="36"/>
      <c r="AAE37" s="36"/>
      <c r="AAF37" s="36"/>
      <c r="AAG37" s="36"/>
      <c r="AAH37" s="36"/>
      <c r="AAI37" s="36"/>
      <c r="AAJ37" s="36"/>
      <c r="AAK37" s="36"/>
      <c r="AAL37" s="36"/>
      <c r="AAM37" s="36"/>
      <c r="AAN37" s="36"/>
      <c r="AAO37" s="36"/>
      <c r="AAP37" s="36"/>
      <c r="AAQ37" s="36"/>
      <c r="AAR37" s="36"/>
      <c r="AAS37" s="36"/>
      <c r="AAT37" s="36"/>
      <c r="AAU37" s="36"/>
      <c r="AAV37" s="36"/>
      <c r="AAW37" s="36"/>
      <c r="AAX37" s="36"/>
      <c r="AAY37" s="36"/>
      <c r="AAZ37" s="36"/>
      <c r="ABA37" s="36"/>
      <c r="ABB37" s="36"/>
      <c r="ABC37" s="36"/>
      <c r="ABD37" s="36"/>
      <c r="ABE37" s="36"/>
      <c r="ABF37" s="36"/>
      <c r="ABG37" s="36"/>
      <c r="ABH37" s="36"/>
      <c r="ABI37" s="36"/>
      <c r="ABJ37" s="36"/>
      <c r="ABK37" s="36"/>
      <c r="ABL37" s="36"/>
      <c r="ABM37" s="36"/>
      <c r="ABN37" s="36"/>
      <c r="ABO37" s="36"/>
      <c r="ABP37" s="36"/>
      <c r="ABQ37" s="36"/>
      <c r="ABR37" s="36"/>
      <c r="ABS37" s="36"/>
      <c r="ABT37" s="36"/>
      <c r="ABU37" s="36"/>
      <c r="ABV37" s="36"/>
      <c r="ABW37" s="36"/>
      <c r="ABX37" s="36"/>
      <c r="ABY37" s="36"/>
      <c r="ABZ37" s="36"/>
      <c r="ACA37" s="36"/>
      <c r="ACB37" s="36"/>
      <c r="ACC37" s="36"/>
      <c r="ACD37" s="36"/>
      <c r="ACE37" s="36"/>
      <c r="ACF37" s="36"/>
      <c r="ACG37" s="36"/>
      <c r="ACH37" s="36"/>
      <c r="ACI37" s="36"/>
      <c r="ACJ37" s="36"/>
      <c r="ACK37" s="36"/>
      <c r="ACL37" s="36"/>
      <c r="ACM37" s="36"/>
      <c r="ACN37" s="36"/>
      <c r="ACO37" s="36"/>
      <c r="ACP37" s="36"/>
      <c r="ACQ37" s="36"/>
      <c r="ACR37" s="36"/>
      <c r="ACS37" s="36"/>
      <c r="ACT37" s="36"/>
      <c r="ACU37" s="36"/>
      <c r="ACV37" s="36"/>
      <c r="ACW37" s="36"/>
      <c r="ACX37" s="36"/>
      <c r="ACY37" s="36"/>
      <c r="ACZ37" s="36"/>
      <c r="ADA37" s="36"/>
      <c r="ADB37" s="36"/>
      <c r="ADC37" s="36"/>
      <c r="ADD37" s="36"/>
      <c r="ADE37" s="36"/>
      <c r="ADF37" s="36"/>
      <c r="ADG37" s="36"/>
      <c r="ADH37" s="36"/>
      <c r="ADI37" s="36"/>
      <c r="ADJ37" s="36"/>
      <c r="ADK37" s="36"/>
      <c r="ADL37" s="36"/>
      <c r="ADM37" s="36"/>
      <c r="ADN37" s="36"/>
      <c r="ADO37" s="36"/>
      <c r="ADP37" s="36"/>
      <c r="ADQ37" s="36"/>
      <c r="ADR37" s="36"/>
      <c r="ADS37" s="36"/>
      <c r="ADT37" s="36"/>
      <c r="ADU37" s="36"/>
      <c r="ADV37" s="36"/>
      <c r="ADW37" s="36"/>
      <c r="ADX37" s="36"/>
      <c r="ADY37" s="36"/>
      <c r="ADZ37" s="36"/>
      <c r="AEA37" s="36"/>
      <c r="AEB37" s="36"/>
      <c r="AEC37" s="36"/>
      <c r="AED37" s="36"/>
      <c r="AEE37" s="36"/>
      <c r="AEF37" s="36"/>
      <c r="AEG37" s="36"/>
      <c r="AEH37" s="36"/>
      <c r="AEI37" s="36"/>
      <c r="AEJ37" s="36"/>
      <c r="AEK37" s="36"/>
      <c r="AEL37" s="36"/>
      <c r="AEM37" s="36"/>
      <c r="AEN37" s="36"/>
      <c r="AEO37" s="36"/>
      <c r="AEP37" s="36"/>
      <c r="AEQ37" s="36"/>
      <c r="AER37" s="36"/>
      <c r="AES37" s="36"/>
      <c r="AET37" s="36"/>
      <c r="AEU37" s="36"/>
      <c r="AEV37" s="36"/>
      <c r="AEW37" s="36"/>
      <c r="AEX37" s="36"/>
      <c r="AEY37" s="36"/>
      <c r="AEZ37" s="36"/>
      <c r="AFA37" s="36"/>
      <c r="AFB37" s="36"/>
      <c r="AFC37" s="36"/>
      <c r="AFD37" s="36"/>
      <c r="AFE37" s="36"/>
      <c r="AFF37" s="36"/>
      <c r="AFG37" s="36"/>
      <c r="AFH37" s="36"/>
      <c r="AFI37" s="36"/>
      <c r="AFJ37" s="36"/>
      <c r="AFK37" s="36"/>
      <c r="AFL37" s="36"/>
      <c r="AFM37" s="36"/>
      <c r="AFN37" s="36"/>
      <c r="AFO37" s="36"/>
      <c r="AFP37" s="36"/>
      <c r="AFQ37" s="36"/>
      <c r="AFR37" s="36"/>
      <c r="AFS37" s="36"/>
      <c r="AFT37" s="36"/>
      <c r="AFU37" s="36"/>
      <c r="AFV37" s="36"/>
      <c r="AFW37" s="36"/>
      <c r="AFX37" s="36"/>
      <c r="AFY37" s="36"/>
      <c r="AFZ37" s="36"/>
      <c r="AGA37" s="36"/>
      <c r="AGB37" s="36"/>
      <c r="AGC37" s="36"/>
      <c r="AGD37" s="36"/>
      <c r="AGE37" s="36"/>
      <c r="AGF37" s="36"/>
      <c r="AGG37" s="36"/>
      <c r="AGH37" s="36"/>
      <c r="AGI37" s="36"/>
      <c r="AGJ37" s="36"/>
      <c r="AGK37" s="36"/>
      <c r="AGL37" s="36"/>
      <c r="AGM37" s="36"/>
      <c r="AGN37" s="36"/>
      <c r="AGO37" s="36"/>
      <c r="AGP37" s="36"/>
      <c r="AGQ37" s="36"/>
      <c r="AGR37" s="36"/>
      <c r="AGS37" s="36"/>
      <c r="AGT37" s="36"/>
      <c r="AGU37" s="36"/>
      <c r="AGV37" s="36"/>
      <c r="AGW37" s="36"/>
      <c r="AGX37" s="36"/>
      <c r="AGY37" s="36"/>
      <c r="AGZ37" s="36"/>
      <c r="AHA37" s="36"/>
      <c r="AHB37" s="36"/>
      <c r="AHC37" s="36"/>
      <c r="AHD37" s="36"/>
      <c r="AHE37" s="36"/>
      <c r="AHF37" s="36"/>
      <c r="AHG37" s="36"/>
      <c r="AHH37" s="36"/>
      <c r="AHI37" s="36"/>
      <c r="AHJ37" s="36"/>
      <c r="AHK37" s="36"/>
      <c r="AHL37" s="36"/>
      <c r="AHM37" s="36"/>
      <c r="AHN37" s="36"/>
      <c r="AHO37" s="36"/>
      <c r="AHP37" s="36"/>
      <c r="AHQ37" s="36"/>
      <c r="AHR37" s="36"/>
      <c r="AHS37" s="36"/>
      <c r="AHT37" s="36"/>
      <c r="AHU37" s="36"/>
      <c r="AHV37" s="36"/>
      <c r="AHW37" s="36"/>
      <c r="AHX37" s="36"/>
      <c r="AHY37" s="36"/>
      <c r="AHZ37" s="36"/>
      <c r="AIA37" s="36"/>
      <c r="AIB37" s="36"/>
      <c r="AIC37" s="36"/>
      <c r="AID37" s="36"/>
      <c r="AIE37" s="36"/>
      <c r="AIF37" s="36"/>
      <c r="AIG37" s="36"/>
      <c r="AIH37" s="36"/>
      <c r="AII37" s="36"/>
    </row>
    <row r="38" spans="1:919" s="7" customFormat="1" ht="30" customHeight="1">
      <c r="A38" s="1">
        <v>0.19</v>
      </c>
      <c r="B38" s="1">
        <v>1.69</v>
      </c>
      <c r="C38" s="1" t="str">
        <f>IF(LEN(I38)=0,"",1+ABS((I38*A38)/LEN(I38))+A38)</f>
        <v/>
      </c>
      <c r="D38" s="1" t="str">
        <f>IF(LEN(J38)=0,"",1+ABS((J38*B38)/LEN(J38))+B38)</f>
        <v/>
      </c>
      <c r="E38" s="38" t="s">
        <v>24</v>
      </c>
      <c r="F38" s="48" t="s">
        <v>43</v>
      </c>
      <c r="G38" s="44"/>
      <c r="H38" s="41">
        <v>217</v>
      </c>
      <c r="I38" s="45"/>
      <c r="J38" s="45"/>
    </row>
    <row r="39" spans="1:919" s="7" customFormat="1" ht="30" customHeight="1">
      <c r="A39" s="1">
        <v>0.2</v>
      </c>
      <c r="B39" s="1">
        <v>1.7</v>
      </c>
      <c r="C39" s="1" t="str">
        <f t="shared" ref="C39:D66" si="1">IF(LEN(I39)=0,"",1+ABS((I39*A39)/LEN(I39))+A39)</f>
        <v/>
      </c>
      <c r="D39" s="1" t="str">
        <f t="shared" si="1"/>
        <v/>
      </c>
      <c r="E39" s="53" t="s">
        <v>26</v>
      </c>
      <c r="F39" s="54" t="s">
        <v>44</v>
      </c>
      <c r="G39" s="55"/>
      <c r="H39" s="56">
        <v>218</v>
      </c>
      <c r="I39" s="45"/>
      <c r="J39" s="45"/>
    </row>
    <row r="40" spans="1:919" s="7" customFormat="1" ht="12.75" customHeight="1">
      <c r="A40" s="1">
        <v>0.21</v>
      </c>
      <c r="B40" s="1">
        <v>1.71</v>
      </c>
      <c r="C40" s="1" t="str">
        <f t="shared" si="1"/>
        <v/>
      </c>
      <c r="D40" s="1" t="str">
        <f t="shared" si="1"/>
        <v/>
      </c>
      <c r="E40" s="53" t="s">
        <v>45</v>
      </c>
      <c r="F40" s="54" t="s">
        <v>46</v>
      </c>
      <c r="G40" s="55"/>
      <c r="H40" s="41">
        <v>219</v>
      </c>
      <c r="I40" s="45"/>
      <c r="J40" s="45"/>
    </row>
    <row r="41" spans="1:919" s="7" customFormat="1" ht="12.75" customHeight="1">
      <c r="A41" s="1">
        <v>0.22</v>
      </c>
      <c r="B41" s="1">
        <v>1.72</v>
      </c>
      <c r="C41" s="1" t="str">
        <f t="shared" si="1"/>
        <v/>
      </c>
      <c r="D41" s="1" t="str">
        <f t="shared" si="1"/>
        <v/>
      </c>
      <c r="E41" s="53" t="s">
        <v>47</v>
      </c>
      <c r="F41" s="54" t="s">
        <v>48</v>
      </c>
      <c r="G41" s="55"/>
      <c r="H41" s="56">
        <v>220</v>
      </c>
      <c r="I41" s="45"/>
      <c r="J41" s="45"/>
    </row>
    <row r="42" spans="1:919" s="7" customFormat="1" ht="12.75" customHeight="1">
      <c r="A42" s="1">
        <v>0.23</v>
      </c>
      <c r="B42" s="1">
        <v>1.73</v>
      </c>
      <c r="C42" s="1" t="str">
        <f t="shared" si="1"/>
        <v/>
      </c>
      <c r="D42" s="1" t="str">
        <f t="shared" si="1"/>
        <v/>
      </c>
      <c r="E42" s="53" t="s">
        <v>49</v>
      </c>
      <c r="F42" s="54" t="s">
        <v>50</v>
      </c>
      <c r="G42" s="55"/>
      <c r="H42" s="41">
        <v>221</v>
      </c>
      <c r="I42" s="45"/>
      <c r="J42" s="45"/>
    </row>
    <row r="43" spans="1:919" s="7" customFormat="1" ht="12.75" customHeight="1">
      <c r="A43" s="1">
        <v>0.24</v>
      </c>
      <c r="B43" s="1">
        <v>1.74</v>
      </c>
      <c r="C43" s="1" t="str">
        <f t="shared" si="1"/>
        <v/>
      </c>
      <c r="D43" s="1" t="str">
        <f t="shared" si="1"/>
        <v/>
      </c>
      <c r="E43" s="53" t="s">
        <v>51</v>
      </c>
      <c r="F43" s="54" t="s">
        <v>52</v>
      </c>
      <c r="G43" s="55"/>
      <c r="H43" s="56">
        <v>222</v>
      </c>
      <c r="I43" s="45"/>
      <c r="J43" s="45"/>
    </row>
    <row r="44" spans="1:919" s="7" customFormat="1" ht="12.75" customHeight="1">
      <c r="A44" s="1">
        <v>0.25</v>
      </c>
      <c r="B44" s="1">
        <v>1.75</v>
      </c>
      <c r="C44" s="1" t="str">
        <f t="shared" si="1"/>
        <v/>
      </c>
      <c r="D44" s="1" t="str">
        <f t="shared" si="1"/>
        <v/>
      </c>
      <c r="E44" s="53" t="s">
        <v>53</v>
      </c>
      <c r="F44" s="54" t="s">
        <v>54</v>
      </c>
      <c r="G44" s="55"/>
      <c r="H44" s="41">
        <v>223</v>
      </c>
      <c r="I44" s="45"/>
      <c r="J44" s="45"/>
    </row>
    <row r="45" spans="1:919" s="7" customFormat="1" ht="12.75" customHeight="1">
      <c r="A45" s="1">
        <v>0.26</v>
      </c>
      <c r="B45" s="1">
        <v>1.76</v>
      </c>
      <c r="C45" s="1" t="str">
        <f t="shared" si="1"/>
        <v/>
      </c>
      <c r="D45" s="1" t="str">
        <f t="shared" si="1"/>
        <v/>
      </c>
      <c r="E45" s="53" t="s">
        <v>55</v>
      </c>
      <c r="F45" s="54" t="s">
        <v>56</v>
      </c>
      <c r="G45" s="55"/>
      <c r="H45" s="56">
        <v>224</v>
      </c>
      <c r="I45" s="45"/>
      <c r="J45" s="45"/>
    </row>
    <row r="46" spans="1:919" s="7" customFormat="1" ht="12.75" customHeight="1">
      <c r="A46" s="1">
        <v>0.27</v>
      </c>
      <c r="B46" s="1">
        <v>1.77</v>
      </c>
      <c r="C46" s="1" t="str">
        <f t="shared" si="1"/>
        <v/>
      </c>
      <c r="D46" s="1" t="str">
        <f t="shared" si="1"/>
        <v/>
      </c>
      <c r="E46" s="53" t="s">
        <v>57</v>
      </c>
      <c r="F46" s="54" t="s">
        <v>58</v>
      </c>
      <c r="G46" s="55"/>
      <c r="H46" s="41">
        <v>225</v>
      </c>
      <c r="I46" s="45"/>
      <c r="J46" s="45"/>
    </row>
    <row r="47" spans="1:919" s="7" customFormat="1" ht="12.75" customHeight="1">
      <c r="A47" s="1">
        <v>0.28000000000000003</v>
      </c>
      <c r="B47" s="1">
        <v>1.78</v>
      </c>
      <c r="C47" s="1" t="str">
        <f t="shared" si="1"/>
        <v/>
      </c>
      <c r="D47" s="1" t="str">
        <f t="shared" si="1"/>
        <v/>
      </c>
      <c r="E47" s="53" t="s">
        <v>59</v>
      </c>
      <c r="F47" s="54" t="s">
        <v>60</v>
      </c>
      <c r="G47" s="55"/>
      <c r="H47" s="56">
        <v>226</v>
      </c>
      <c r="I47" s="45"/>
      <c r="J47" s="45"/>
    </row>
    <row r="48" spans="1:919" s="7" customFormat="1" ht="12.75" customHeight="1">
      <c r="A48" s="1">
        <v>0.28999999999999998</v>
      </c>
      <c r="B48" s="1">
        <v>1.79</v>
      </c>
      <c r="C48" s="1" t="str">
        <f t="shared" si="1"/>
        <v/>
      </c>
      <c r="D48" s="1" t="str">
        <f t="shared" si="1"/>
        <v/>
      </c>
      <c r="E48" s="53" t="s">
        <v>61</v>
      </c>
      <c r="F48" s="54" t="s">
        <v>62</v>
      </c>
      <c r="G48" s="55"/>
      <c r="H48" s="41">
        <v>227</v>
      </c>
      <c r="I48" s="45"/>
      <c r="J48" s="45"/>
    </row>
    <row r="49" spans="1:10" s="7" customFormat="1" ht="12.75" customHeight="1">
      <c r="A49" s="1">
        <v>0.3</v>
      </c>
      <c r="B49" s="1">
        <v>1.8</v>
      </c>
      <c r="C49" s="1" t="str">
        <f t="shared" si="1"/>
        <v/>
      </c>
      <c r="D49" s="1" t="str">
        <f t="shared" si="1"/>
        <v/>
      </c>
      <c r="E49" s="53" t="s">
        <v>63</v>
      </c>
      <c r="F49" s="54" t="s">
        <v>64</v>
      </c>
      <c r="G49" s="55"/>
      <c r="H49" s="56">
        <v>228</v>
      </c>
      <c r="I49" s="45"/>
      <c r="J49" s="45"/>
    </row>
    <row r="50" spans="1:10" s="7" customFormat="1" ht="30" customHeight="1">
      <c r="A50" s="1">
        <v>0.31</v>
      </c>
      <c r="B50" s="1">
        <v>1.81</v>
      </c>
      <c r="C50" s="1" t="str">
        <f t="shared" si="1"/>
        <v/>
      </c>
      <c r="D50" s="1" t="str">
        <f t="shared" si="1"/>
        <v/>
      </c>
      <c r="E50" s="53" t="s">
        <v>65</v>
      </c>
      <c r="F50" s="54" t="s">
        <v>66</v>
      </c>
      <c r="G50" s="55"/>
      <c r="H50" s="41">
        <v>229</v>
      </c>
      <c r="I50" s="45"/>
      <c r="J50" s="45"/>
    </row>
    <row r="51" spans="1:10" s="7" customFormat="1" ht="12.75" customHeight="1">
      <c r="A51" s="1">
        <v>0.32</v>
      </c>
      <c r="B51" s="1">
        <v>1.82</v>
      </c>
      <c r="C51" s="1" t="str">
        <f t="shared" si="1"/>
        <v/>
      </c>
      <c r="D51" s="1" t="str">
        <f t="shared" si="1"/>
        <v/>
      </c>
      <c r="E51" s="53" t="s">
        <v>28</v>
      </c>
      <c r="F51" s="57" t="s">
        <v>67</v>
      </c>
      <c r="G51" s="55"/>
      <c r="H51" s="56">
        <v>230</v>
      </c>
      <c r="I51" s="45"/>
      <c r="J51" s="45"/>
    </row>
    <row r="52" spans="1:10" s="7" customFormat="1" ht="12.75" customHeight="1">
      <c r="A52" s="1">
        <v>0.33</v>
      </c>
      <c r="B52" s="1">
        <v>1.83</v>
      </c>
      <c r="C52" s="1" t="str">
        <f t="shared" si="1"/>
        <v/>
      </c>
      <c r="D52" s="1" t="str">
        <f t="shared" si="1"/>
        <v/>
      </c>
      <c r="E52" s="53" t="s">
        <v>30</v>
      </c>
      <c r="F52" s="54" t="s">
        <v>68</v>
      </c>
      <c r="G52" s="55"/>
      <c r="H52" s="41">
        <v>231</v>
      </c>
      <c r="I52" s="45"/>
      <c r="J52" s="45"/>
    </row>
    <row r="53" spans="1:10" s="7" customFormat="1" ht="30" customHeight="1">
      <c r="A53" s="1">
        <v>0.34</v>
      </c>
      <c r="B53" s="1">
        <v>1.84</v>
      </c>
      <c r="C53" s="1" t="str">
        <f t="shared" si="1"/>
        <v/>
      </c>
      <c r="D53" s="1" t="str">
        <f t="shared" si="1"/>
        <v/>
      </c>
      <c r="E53" s="53" t="s">
        <v>31</v>
      </c>
      <c r="F53" s="54" t="s">
        <v>69</v>
      </c>
      <c r="G53" s="55"/>
      <c r="H53" s="56">
        <v>232</v>
      </c>
      <c r="I53" s="45"/>
      <c r="J53" s="45"/>
    </row>
    <row r="54" spans="1:10" s="7" customFormat="1" ht="12.75" customHeight="1">
      <c r="A54" s="1">
        <v>0.35</v>
      </c>
      <c r="B54" s="1">
        <v>1.85</v>
      </c>
      <c r="C54" s="1" t="str">
        <f t="shared" si="1"/>
        <v/>
      </c>
      <c r="D54" s="1" t="str">
        <f t="shared" si="1"/>
        <v/>
      </c>
      <c r="E54" s="53" t="s">
        <v>32</v>
      </c>
      <c r="F54" s="54" t="s">
        <v>70</v>
      </c>
      <c r="G54" s="55"/>
      <c r="H54" s="41">
        <v>233</v>
      </c>
      <c r="I54" s="45"/>
      <c r="J54" s="45"/>
    </row>
    <row r="55" spans="1:10" s="7" customFormat="1" ht="30" customHeight="1">
      <c r="A55" s="1">
        <v>0.36</v>
      </c>
      <c r="B55" s="1">
        <v>1.86</v>
      </c>
      <c r="C55" s="1" t="str">
        <f t="shared" si="1"/>
        <v/>
      </c>
      <c r="D55" s="1" t="str">
        <f t="shared" si="1"/>
        <v/>
      </c>
      <c r="E55" s="53" t="s">
        <v>71</v>
      </c>
      <c r="F55" s="54" t="s">
        <v>72</v>
      </c>
      <c r="G55" s="55"/>
      <c r="H55" s="56">
        <v>234</v>
      </c>
      <c r="I55" s="45"/>
      <c r="J55" s="45"/>
    </row>
    <row r="56" spans="1:10" s="7" customFormat="1" ht="12.75" customHeight="1">
      <c r="A56" s="1">
        <v>0.37</v>
      </c>
      <c r="B56" s="1">
        <v>1.87</v>
      </c>
      <c r="C56" s="1" t="str">
        <f t="shared" si="1"/>
        <v/>
      </c>
      <c r="D56" s="1" t="str">
        <f t="shared" si="1"/>
        <v/>
      </c>
      <c r="E56" s="53" t="s">
        <v>73</v>
      </c>
      <c r="F56" s="54" t="s">
        <v>74</v>
      </c>
      <c r="G56" s="55"/>
      <c r="H56" s="41">
        <v>235</v>
      </c>
      <c r="I56" s="45"/>
      <c r="J56" s="45"/>
    </row>
    <row r="57" spans="1:10" s="7" customFormat="1" ht="12.75" customHeight="1">
      <c r="A57" s="1">
        <v>0.38</v>
      </c>
      <c r="B57" s="1">
        <v>1.88</v>
      </c>
      <c r="C57" s="1" t="str">
        <f t="shared" si="1"/>
        <v/>
      </c>
      <c r="D57" s="1" t="str">
        <f t="shared" si="1"/>
        <v/>
      </c>
      <c r="E57" s="53" t="s">
        <v>75</v>
      </c>
      <c r="F57" s="54" t="s">
        <v>76</v>
      </c>
      <c r="G57" s="55"/>
      <c r="H57" s="56">
        <v>236</v>
      </c>
      <c r="I57" s="45"/>
      <c r="J57" s="45"/>
    </row>
    <row r="58" spans="1:10" s="7" customFormat="1" ht="12.75" customHeight="1">
      <c r="A58" s="1">
        <v>0.39</v>
      </c>
      <c r="B58" s="1">
        <v>1.89</v>
      </c>
      <c r="C58" s="1" t="str">
        <f t="shared" si="1"/>
        <v/>
      </c>
      <c r="D58" s="1" t="str">
        <f t="shared" si="1"/>
        <v/>
      </c>
      <c r="E58" s="53" t="s">
        <v>77</v>
      </c>
      <c r="F58" s="54" t="s">
        <v>78</v>
      </c>
      <c r="G58" s="55"/>
      <c r="H58" s="41">
        <v>237</v>
      </c>
      <c r="I58" s="45"/>
      <c r="J58" s="45"/>
    </row>
    <row r="59" spans="1:10" s="7" customFormat="1" ht="12.75" customHeight="1">
      <c r="A59" s="1">
        <v>0.4</v>
      </c>
      <c r="B59" s="1">
        <v>1.9</v>
      </c>
      <c r="C59" s="1" t="str">
        <f t="shared" si="1"/>
        <v/>
      </c>
      <c r="D59" s="1" t="str">
        <f t="shared" si="1"/>
        <v/>
      </c>
      <c r="E59" s="53" t="s">
        <v>79</v>
      </c>
      <c r="F59" s="54" t="s">
        <v>80</v>
      </c>
      <c r="G59" s="55"/>
      <c r="H59" s="56">
        <v>238</v>
      </c>
      <c r="I59" s="45"/>
      <c r="J59" s="45"/>
    </row>
    <row r="60" spans="1:10" s="7" customFormat="1" ht="12.75" customHeight="1">
      <c r="A60" s="1">
        <v>0.41</v>
      </c>
      <c r="B60" s="1">
        <v>1.91</v>
      </c>
      <c r="C60" s="1" t="str">
        <f t="shared" si="1"/>
        <v/>
      </c>
      <c r="D60" s="1" t="str">
        <f t="shared" si="1"/>
        <v/>
      </c>
      <c r="E60" s="53" t="s">
        <v>81</v>
      </c>
      <c r="F60" s="54" t="s">
        <v>82</v>
      </c>
      <c r="G60" s="55"/>
      <c r="H60" s="41">
        <v>239</v>
      </c>
      <c r="I60" s="45"/>
      <c r="J60" s="45"/>
    </row>
    <row r="61" spans="1:10" s="7" customFormat="1" ht="12.75" customHeight="1">
      <c r="A61" s="1">
        <v>0.42</v>
      </c>
      <c r="B61" s="1">
        <v>1.92</v>
      </c>
      <c r="C61" s="1" t="str">
        <f t="shared" si="1"/>
        <v/>
      </c>
      <c r="D61" s="1" t="str">
        <f t="shared" si="1"/>
        <v/>
      </c>
      <c r="E61" s="53" t="s">
        <v>83</v>
      </c>
      <c r="F61" s="54" t="s">
        <v>84</v>
      </c>
      <c r="G61" s="55"/>
      <c r="H61" s="56">
        <v>240</v>
      </c>
      <c r="I61" s="45"/>
      <c r="J61" s="45"/>
    </row>
    <row r="62" spans="1:10" s="7" customFormat="1" ht="12.75" customHeight="1">
      <c r="A62" s="1">
        <v>0.43</v>
      </c>
      <c r="B62" s="1">
        <v>1.93</v>
      </c>
      <c r="C62" s="1" t="str">
        <f t="shared" si="1"/>
        <v/>
      </c>
      <c r="D62" s="1" t="str">
        <f t="shared" si="1"/>
        <v/>
      </c>
      <c r="E62" s="53" t="s">
        <v>33</v>
      </c>
      <c r="F62" s="57" t="s">
        <v>85</v>
      </c>
      <c r="G62" s="55"/>
      <c r="H62" s="41">
        <v>241</v>
      </c>
      <c r="I62" s="45"/>
      <c r="J62" s="45"/>
    </row>
    <row r="63" spans="1:10" s="7" customFormat="1" ht="12.75" customHeight="1">
      <c r="A63" s="1">
        <v>0.44</v>
      </c>
      <c r="B63" s="1">
        <v>1.94</v>
      </c>
      <c r="C63" s="1" t="str">
        <f t="shared" si="1"/>
        <v/>
      </c>
      <c r="D63" s="1" t="str">
        <f t="shared" si="1"/>
        <v/>
      </c>
      <c r="E63" s="53" t="s">
        <v>86</v>
      </c>
      <c r="F63" s="57" t="s">
        <v>87</v>
      </c>
      <c r="G63" s="55"/>
      <c r="H63" s="56">
        <v>242</v>
      </c>
      <c r="I63" s="45"/>
      <c r="J63" s="45"/>
    </row>
    <row r="64" spans="1:10" s="7" customFormat="1" ht="12.75" customHeight="1">
      <c r="A64" s="1">
        <v>0.45</v>
      </c>
      <c r="B64" s="1">
        <v>1.95</v>
      </c>
      <c r="C64" s="1" t="str">
        <f t="shared" si="1"/>
        <v/>
      </c>
      <c r="D64" s="1" t="str">
        <f t="shared" si="1"/>
        <v/>
      </c>
      <c r="E64" s="53" t="s">
        <v>88</v>
      </c>
      <c r="F64" s="57" t="s">
        <v>89</v>
      </c>
      <c r="G64" s="55"/>
      <c r="H64" s="41">
        <v>243</v>
      </c>
      <c r="I64" s="45"/>
      <c r="J64" s="45"/>
    </row>
    <row r="65" spans="1:919" s="7" customFormat="1" ht="12.75" customHeight="1">
      <c r="A65" s="1">
        <v>0.46</v>
      </c>
      <c r="B65" s="1">
        <v>1.96</v>
      </c>
      <c r="C65" s="1" t="str">
        <f t="shared" si="1"/>
        <v/>
      </c>
      <c r="D65" s="1" t="str">
        <f t="shared" si="1"/>
        <v/>
      </c>
      <c r="E65" s="53" t="s">
        <v>90</v>
      </c>
      <c r="F65" s="57" t="s">
        <v>91</v>
      </c>
      <c r="G65" s="55"/>
      <c r="H65" s="56">
        <v>244</v>
      </c>
      <c r="I65" s="45"/>
      <c r="J65" s="45"/>
    </row>
    <row r="66" spans="1:919" s="7" customFormat="1" ht="12.75" customHeight="1">
      <c r="A66" s="1">
        <v>0.47</v>
      </c>
      <c r="B66" s="1">
        <v>1.97</v>
      </c>
      <c r="C66" s="1" t="str">
        <f t="shared" si="1"/>
        <v/>
      </c>
      <c r="D66" s="1" t="str">
        <f t="shared" si="1"/>
        <v/>
      </c>
      <c r="E66" s="53" t="s">
        <v>92</v>
      </c>
      <c r="F66" s="57" t="s">
        <v>93</v>
      </c>
      <c r="G66" s="55"/>
      <c r="H66" s="41">
        <v>245</v>
      </c>
      <c r="I66" s="45"/>
      <c r="J66" s="45"/>
    </row>
    <row r="67" spans="1:919" ht="5.25" customHeight="1">
      <c r="E67" s="7"/>
      <c r="F67" s="7"/>
      <c r="G67" s="7"/>
      <c r="H67" s="7"/>
      <c r="I67" s="7"/>
    </row>
    <row r="68" spans="1:919" ht="17.25" customHeight="1">
      <c r="E68" s="49" t="str">
        <f>E35</f>
        <v>Kontrolni broj: 115194633</v>
      </c>
      <c r="F68" s="7"/>
      <c r="H68" s="7"/>
      <c r="I68" s="7"/>
      <c r="J68" s="58" t="s">
        <v>94</v>
      </c>
    </row>
    <row r="69" spans="1:919" ht="33" customHeight="1">
      <c r="E69" s="28" t="s">
        <v>12</v>
      </c>
      <c r="F69" s="29" t="s">
        <v>13</v>
      </c>
      <c r="G69" s="29" t="s">
        <v>14</v>
      </c>
      <c r="H69" s="30" t="s">
        <v>15</v>
      </c>
      <c r="I69" s="30" t="str">
        <f>"Od "&amp;TEXT([1]OsnPodaci!A58,"dd.mm.")&amp;" do "&amp;TEXT([1]OsnPodaci!B58,"dd.mm.")&amp;" tekuće godine"</f>
        <v>Od 01.01. do 30.06. tekuće godine</v>
      </c>
      <c r="J69" s="52" t="str">
        <f>J15</f>
        <v>_____ do _____ prethodne godine</v>
      </c>
    </row>
    <row r="70" spans="1:919" s="37" customFormat="1" ht="12.75" customHeight="1">
      <c r="A70" s="32"/>
      <c r="B70" s="32"/>
      <c r="C70" s="32"/>
      <c r="D70" s="32"/>
      <c r="E70" s="33">
        <v>1</v>
      </c>
      <c r="F70" s="34">
        <v>2</v>
      </c>
      <c r="G70" s="34">
        <v>3</v>
      </c>
      <c r="H70" s="35">
        <v>4</v>
      </c>
      <c r="I70" s="35">
        <v>5</v>
      </c>
      <c r="J70" s="35">
        <v>6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  <c r="IW70" s="36"/>
      <c r="IX70" s="36"/>
      <c r="IY70" s="36"/>
      <c r="IZ70" s="36"/>
      <c r="JA70" s="36"/>
      <c r="JB70" s="36"/>
      <c r="JC70" s="36"/>
      <c r="JD70" s="36"/>
      <c r="JE70" s="36"/>
      <c r="JF70" s="36"/>
      <c r="JG70" s="36"/>
      <c r="JH70" s="36"/>
      <c r="JI70" s="36"/>
      <c r="JJ70" s="36"/>
      <c r="JK70" s="36"/>
      <c r="JL70" s="36"/>
      <c r="JM70" s="36"/>
      <c r="JN70" s="36"/>
      <c r="JO70" s="36"/>
      <c r="JP70" s="36"/>
      <c r="JQ70" s="36"/>
      <c r="JR70" s="36"/>
      <c r="JS70" s="36"/>
      <c r="JT70" s="36"/>
      <c r="JU70" s="36"/>
      <c r="JV70" s="36"/>
      <c r="JW70" s="36"/>
      <c r="JX70" s="36"/>
      <c r="JY70" s="36"/>
      <c r="JZ70" s="36"/>
      <c r="KA70" s="36"/>
      <c r="KB70" s="36"/>
      <c r="KC70" s="36"/>
      <c r="KD70" s="36"/>
      <c r="KE70" s="36"/>
      <c r="KF70" s="36"/>
      <c r="KG70" s="36"/>
      <c r="KH70" s="36"/>
      <c r="KI70" s="36"/>
      <c r="KJ70" s="36"/>
      <c r="KK70" s="36"/>
      <c r="KL70" s="36"/>
      <c r="KM70" s="36"/>
      <c r="KN70" s="36"/>
      <c r="KO70" s="36"/>
      <c r="KP70" s="36"/>
      <c r="KQ70" s="36"/>
      <c r="KR70" s="36"/>
      <c r="KS70" s="36"/>
      <c r="KT70" s="36"/>
      <c r="KU70" s="36"/>
      <c r="KV70" s="36"/>
      <c r="KW70" s="36"/>
      <c r="KX70" s="36"/>
      <c r="KY70" s="36"/>
      <c r="KZ70" s="36"/>
      <c r="LA70" s="36"/>
      <c r="LB70" s="36"/>
      <c r="LC70" s="36"/>
      <c r="LD70" s="36"/>
      <c r="LE70" s="36"/>
      <c r="LF70" s="36"/>
      <c r="LG70" s="36"/>
      <c r="LH70" s="36"/>
      <c r="LI70" s="36"/>
      <c r="LJ70" s="36"/>
      <c r="LK70" s="36"/>
      <c r="LL70" s="36"/>
      <c r="LM70" s="36"/>
      <c r="LN70" s="36"/>
      <c r="LO70" s="36"/>
      <c r="LP70" s="36"/>
      <c r="LQ70" s="36"/>
      <c r="LR70" s="36"/>
      <c r="LS70" s="36"/>
      <c r="LT70" s="36"/>
      <c r="LU70" s="36"/>
      <c r="LV70" s="36"/>
      <c r="LW70" s="36"/>
      <c r="LX70" s="36"/>
      <c r="LY70" s="36"/>
      <c r="LZ70" s="36"/>
      <c r="MA70" s="36"/>
      <c r="MB70" s="36"/>
      <c r="MC70" s="36"/>
      <c r="MD70" s="36"/>
      <c r="ME70" s="36"/>
      <c r="MF70" s="36"/>
      <c r="MG70" s="36"/>
      <c r="MH70" s="36"/>
      <c r="MI70" s="36"/>
      <c r="MJ70" s="36"/>
      <c r="MK70" s="36"/>
      <c r="ML70" s="36"/>
      <c r="MM70" s="36"/>
      <c r="MN70" s="36"/>
      <c r="MO70" s="36"/>
      <c r="MP70" s="36"/>
      <c r="MQ70" s="36"/>
      <c r="MR70" s="36"/>
      <c r="MS70" s="36"/>
      <c r="MT70" s="36"/>
      <c r="MU70" s="36"/>
      <c r="MV70" s="36"/>
      <c r="MW70" s="36"/>
      <c r="MX70" s="36"/>
      <c r="MY70" s="36"/>
      <c r="MZ70" s="36"/>
      <c r="NA70" s="36"/>
      <c r="NB70" s="36"/>
      <c r="NC70" s="36"/>
      <c r="ND70" s="36"/>
      <c r="NE70" s="36"/>
      <c r="NF70" s="36"/>
      <c r="NG70" s="36"/>
      <c r="NH70" s="36"/>
      <c r="NI70" s="36"/>
      <c r="NJ70" s="36"/>
      <c r="NK70" s="36"/>
      <c r="NL70" s="36"/>
      <c r="NM70" s="36"/>
      <c r="NN70" s="36"/>
      <c r="NO70" s="36"/>
      <c r="NP70" s="36"/>
      <c r="NQ70" s="36"/>
      <c r="NR70" s="36"/>
      <c r="NS70" s="36"/>
      <c r="NT70" s="36"/>
      <c r="NU70" s="36"/>
      <c r="NV70" s="36"/>
      <c r="NW70" s="36"/>
      <c r="NX70" s="36"/>
      <c r="NY70" s="36"/>
      <c r="NZ70" s="36"/>
      <c r="OA70" s="36"/>
      <c r="OB70" s="36"/>
      <c r="OC70" s="36"/>
      <c r="OD70" s="36"/>
      <c r="OE70" s="36"/>
      <c r="OF70" s="36"/>
      <c r="OG70" s="36"/>
      <c r="OH70" s="36"/>
      <c r="OI70" s="36"/>
      <c r="OJ70" s="36"/>
      <c r="OK70" s="36"/>
      <c r="OL70" s="36"/>
      <c r="OM70" s="36"/>
      <c r="ON70" s="36"/>
      <c r="OO70" s="36"/>
      <c r="OP70" s="36"/>
      <c r="OQ70" s="36"/>
      <c r="OR70" s="36"/>
      <c r="OS70" s="36"/>
      <c r="OT70" s="36"/>
      <c r="OU70" s="36"/>
      <c r="OV70" s="36"/>
      <c r="OW70" s="36"/>
      <c r="OX70" s="36"/>
      <c r="OY70" s="36"/>
      <c r="OZ70" s="36"/>
      <c r="PA70" s="36"/>
      <c r="PB70" s="36"/>
      <c r="PC70" s="36"/>
      <c r="PD70" s="36"/>
      <c r="PE70" s="36"/>
      <c r="PF70" s="36"/>
      <c r="PG70" s="36"/>
      <c r="PH70" s="36"/>
      <c r="PI70" s="36"/>
      <c r="PJ70" s="36"/>
      <c r="PK70" s="36"/>
      <c r="PL70" s="36"/>
      <c r="PM70" s="36"/>
      <c r="PN70" s="36"/>
      <c r="PO70" s="36"/>
      <c r="PP70" s="36"/>
      <c r="PQ70" s="36"/>
      <c r="PR70" s="36"/>
      <c r="PS70" s="36"/>
      <c r="PT70" s="36"/>
      <c r="PU70" s="36"/>
      <c r="PV70" s="36"/>
      <c r="PW70" s="36"/>
      <c r="PX70" s="36"/>
      <c r="PY70" s="36"/>
      <c r="PZ70" s="36"/>
      <c r="QA70" s="36"/>
      <c r="QB70" s="36"/>
      <c r="QC70" s="36"/>
      <c r="QD70" s="36"/>
      <c r="QE70" s="36"/>
      <c r="QF70" s="36"/>
      <c r="QG70" s="36"/>
      <c r="QH70" s="36"/>
      <c r="QI70" s="36"/>
      <c r="QJ70" s="36"/>
      <c r="QK70" s="36"/>
      <c r="QL70" s="36"/>
      <c r="QM70" s="36"/>
      <c r="QN70" s="36"/>
      <c r="QO70" s="36"/>
      <c r="QP70" s="36"/>
      <c r="QQ70" s="36"/>
      <c r="QR70" s="36"/>
      <c r="QS70" s="36"/>
      <c r="QT70" s="36"/>
      <c r="QU70" s="36"/>
      <c r="QV70" s="36"/>
      <c r="QW70" s="36"/>
      <c r="QX70" s="36"/>
      <c r="QY70" s="36"/>
      <c r="QZ70" s="36"/>
      <c r="RA70" s="36"/>
      <c r="RB70" s="36"/>
      <c r="RC70" s="36"/>
      <c r="RD70" s="36"/>
      <c r="RE70" s="36"/>
      <c r="RF70" s="36"/>
      <c r="RG70" s="36"/>
      <c r="RH70" s="36"/>
      <c r="RI70" s="36"/>
      <c r="RJ70" s="36"/>
      <c r="RK70" s="36"/>
      <c r="RL70" s="36"/>
      <c r="RM70" s="36"/>
      <c r="RN70" s="36"/>
      <c r="RO70" s="36"/>
      <c r="RP70" s="36"/>
      <c r="RQ70" s="36"/>
      <c r="RR70" s="36"/>
      <c r="RS70" s="36"/>
      <c r="RT70" s="36"/>
      <c r="RU70" s="36"/>
      <c r="RV70" s="36"/>
      <c r="RW70" s="36"/>
      <c r="RX70" s="36"/>
      <c r="RY70" s="36"/>
      <c r="RZ70" s="36"/>
      <c r="SA70" s="36"/>
      <c r="SB70" s="36"/>
      <c r="SC70" s="36"/>
      <c r="SD70" s="36"/>
      <c r="SE70" s="36"/>
      <c r="SF70" s="36"/>
      <c r="SG70" s="36"/>
      <c r="SH70" s="36"/>
      <c r="SI70" s="36"/>
      <c r="SJ70" s="36"/>
      <c r="SK70" s="36"/>
      <c r="SL70" s="36"/>
      <c r="SM70" s="36"/>
      <c r="SN70" s="36"/>
      <c r="SO70" s="36"/>
      <c r="SP70" s="36"/>
      <c r="SQ70" s="36"/>
      <c r="SR70" s="36"/>
      <c r="SS70" s="36"/>
      <c r="ST70" s="36"/>
      <c r="SU70" s="36"/>
      <c r="SV70" s="36"/>
      <c r="SW70" s="36"/>
      <c r="SX70" s="36"/>
      <c r="SY70" s="36"/>
      <c r="SZ70" s="36"/>
      <c r="TA70" s="36"/>
      <c r="TB70" s="36"/>
      <c r="TC70" s="36"/>
      <c r="TD70" s="36"/>
      <c r="TE70" s="36"/>
      <c r="TF70" s="36"/>
      <c r="TG70" s="36"/>
      <c r="TH70" s="36"/>
      <c r="TI70" s="36"/>
      <c r="TJ70" s="36"/>
      <c r="TK70" s="36"/>
      <c r="TL70" s="36"/>
      <c r="TM70" s="36"/>
      <c r="TN70" s="36"/>
      <c r="TO70" s="36"/>
      <c r="TP70" s="36"/>
      <c r="TQ70" s="36"/>
      <c r="TR70" s="36"/>
      <c r="TS70" s="36"/>
      <c r="TT70" s="36"/>
      <c r="TU70" s="36"/>
      <c r="TV70" s="36"/>
      <c r="TW70" s="36"/>
      <c r="TX70" s="36"/>
      <c r="TY70" s="36"/>
      <c r="TZ70" s="36"/>
      <c r="UA70" s="36"/>
      <c r="UB70" s="36"/>
      <c r="UC70" s="36"/>
      <c r="UD70" s="36"/>
      <c r="UE70" s="36"/>
      <c r="UF70" s="36"/>
      <c r="UG70" s="36"/>
      <c r="UH70" s="36"/>
      <c r="UI70" s="36"/>
      <c r="UJ70" s="36"/>
      <c r="UK70" s="36"/>
      <c r="UL70" s="36"/>
      <c r="UM70" s="36"/>
      <c r="UN70" s="36"/>
      <c r="UO70" s="36"/>
      <c r="UP70" s="36"/>
      <c r="UQ70" s="36"/>
      <c r="UR70" s="36"/>
      <c r="US70" s="36"/>
      <c r="UT70" s="36"/>
      <c r="UU70" s="36"/>
      <c r="UV70" s="36"/>
      <c r="UW70" s="36"/>
      <c r="UX70" s="36"/>
      <c r="UY70" s="36"/>
      <c r="UZ70" s="36"/>
      <c r="VA70" s="36"/>
      <c r="VB70" s="36"/>
      <c r="VC70" s="36"/>
      <c r="VD70" s="36"/>
      <c r="VE70" s="36"/>
      <c r="VF70" s="36"/>
      <c r="VG70" s="36"/>
      <c r="VH70" s="36"/>
      <c r="VI70" s="36"/>
      <c r="VJ70" s="36"/>
      <c r="VK70" s="36"/>
      <c r="VL70" s="36"/>
      <c r="VM70" s="36"/>
      <c r="VN70" s="36"/>
      <c r="VO70" s="36"/>
      <c r="VP70" s="36"/>
      <c r="VQ70" s="36"/>
      <c r="VR70" s="36"/>
      <c r="VS70" s="36"/>
      <c r="VT70" s="36"/>
      <c r="VU70" s="36"/>
      <c r="VV70" s="36"/>
      <c r="VW70" s="36"/>
      <c r="VX70" s="36"/>
      <c r="VY70" s="36"/>
      <c r="VZ70" s="36"/>
      <c r="WA70" s="36"/>
      <c r="WB70" s="36"/>
      <c r="WC70" s="36"/>
      <c r="WD70" s="36"/>
      <c r="WE70" s="36"/>
      <c r="WF70" s="36"/>
      <c r="WG70" s="36"/>
      <c r="WH70" s="36"/>
      <c r="WI70" s="36"/>
      <c r="WJ70" s="36"/>
      <c r="WK70" s="36"/>
      <c r="WL70" s="36"/>
      <c r="WM70" s="36"/>
      <c r="WN70" s="36"/>
      <c r="WO70" s="36"/>
      <c r="WP70" s="36"/>
      <c r="WQ70" s="36"/>
      <c r="WR70" s="36"/>
      <c r="WS70" s="36"/>
      <c r="WT70" s="36"/>
      <c r="WU70" s="36"/>
      <c r="WV70" s="36"/>
      <c r="WW70" s="36"/>
      <c r="WX70" s="36"/>
      <c r="WY70" s="36"/>
      <c r="WZ70" s="36"/>
      <c r="XA70" s="36"/>
      <c r="XB70" s="36"/>
      <c r="XC70" s="36"/>
      <c r="XD70" s="36"/>
      <c r="XE70" s="36"/>
      <c r="XF70" s="36"/>
      <c r="XG70" s="36"/>
      <c r="XH70" s="36"/>
      <c r="XI70" s="36"/>
      <c r="XJ70" s="36"/>
      <c r="XK70" s="36"/>
      <c r="XL70" s="36"/>
      <c r="XM70" s="36"/>
      <c r="XN70" s="36"/>
      <c r="XO70" s="36"/>
      <c r="XP70" s="36"/>
      <c r="XQ70" s="36"/>
      <c r="XR70" s="36"/>
      <c r="XS70" s="36"/>
      <c r="XT70" s="36"/>
      <c r="XU70" s="36"/>
      <c r="XV70" s="36"/>
      <c r="XW70" s="36"/>
      <c r="XX70" s="36"/>
      <c r="XY70" s="36"/>
      <c r="XZ70" s="36"/>
      <c r="YA70" s="36"/>
      <c r="YB70" s="36"/>
      <c r="YC70" s="36"/>
      <c r="YD70" s="36"/>
      <c r="YE70" s="36"/>
      <c r="YF70" s="36"/>
      <c r="YG70" s="36"/>
      <c r="YH70" s="36"/>
      <c r="YI70" s="36"/>
      <c r="YJ70" s="36"/>
      <c r="YK70" s="36"/>
      <c r="YL70" s="36"/>
      <c r="YM70" s="36"/>
      <c r="YN70" s="36"/>
      <c r="YO70" s="36"/>
      <c r="YP70" s="36"/>
      <c r="YQ70" s="36"/>
      <c r="YR70" s="36"/>
      <c r="YS70" s="36"/>
      <c r="YT70" s="36"/>
      <c r="YU70" s="36"/>
      <c r="YV70" s="36"/>
      <c r="YW70" s="36"/>
      <c r="YX70" s="36"/>
      <c r="YY70" s="36"/>
      <c r="YZ70" s="36"/>
      <c r="ZA70" s="36"/>
      <c r="ZB70" s="36"/>
      <c r="ZC70" s="36"/>
      <c r="ZD70" s="36"/>
      <c r="ZE70" s="36"/>
      <c r="ZF70" s="36"/>
      <c r="ZG70" s="36"/>
      <c r="ZH70" s="36"/>
      <c r="ZI70" s="36"/>
      <c r="ZJ70" s="36"/>
      <c r="ZK70" s="36"/>
      <c r="ZL70" s="36"/>
      <c r="ZM70" s="36"/>
      <c r="ZN70" s="36"/>
      <c r="ZO70" s="36"/>
      <c r="ZP70" s="36"/>
      <c r="ZQ70" s="36"/>
      <c r="ZR70" s="36"/>
      <c r="ZS70" s="36"/>
      <c r="ZT70" s="36"/>
      <c r="ZU70" s="36"/>
      <c r="ZV70" s="36"/>
      <c r="ZW70" s="36"/>
      <c r="ZX70" s="36"/>
      <c r="ZY70" s="36"/>
      <c r="ZZ70" s="36"/>
      <c r="AAA70" s="36"/>
      <c r="AAB70" s="36"/>
      <c r="AAC70" s="36"/>
      <c r="AAD70" s="36"/>
      <c r="AAE70" s="36"/>
      <c r="AAF70" s="36"/>
      <c r="AAG70" s="36"/>
      <c r="AAH70" s="36"/>
      <c r="AAI70" s="36"/>
      <c r="AAJ70" s="36"/>
      <c r="AAK70" s="36"/>
      <c r="AAL70" s="36"/>
      <c r="AAM70" s="36"/>
      <c r="AAN70" s="36"/>
      <c r="AAO70" s="36"/>
      <c r="AAP70" s="36"/>
      <c r="AAQ70" s="36"/>
      <c r="AAR70" s="36"/>
      <c r="AAS70" s="36"/>
      <c r="AAT70" s="36"/>
      <c r="AAU70" s="36"/>
      <c r="AAV70" s="36"/>
      <c r="AAW70" s="36"/>
      <c r="AAX70" s="36"/>
      <c r="AAY70" s="36"/>
      <c r="AAZ70" s="36"/>
      <c r="ABA70" s="36"/>
      <c r="ABB70" s="36"/>
      <c r="ABC70" s="36"/>
      <c r="ABD70" s="36"/>
      <c r="ABE70" s="36"/>
      <c r="ABF70" s="36"/>
      <c r="ABG70" s="36"/>
      <c r="ABH70" s="36"/>
      <c r="ABI70" s="36"/>
      <c r="ABJ70" s="36"/>
      <c r="ABK70" s="36"/>
      <c r="ABL70" s="36"/>
      <c r="ABM70" s="36"/>
      <c r="ABN70" s="36"/>
      <c r="ABO70" s="36"/>
      <c r="ABP70" s="36"/>
      <c r="ABQ70" s="36"/>
      <c r="ABR70" s="36"/>
      <c r="ABS70" s="36"/>
      <c r="ABT70" s="36"/>
      <c r="ABU70" s="36"/>
      <c r="ABV70" s="36"/>
      <c r="ABW70" s="36"/>
      <c r="ABX70" s="36"/>
      <c r="ABY70" s="36"/>
      <c r="ABZ70" s="36"/>
      <c r="ACA70" s="36"/>
      <c r="ACB70" s="36"/>
      <c r="ACC70" s="36"/>
      <c r="ACD70" s="36"/>
      <c r="ACE70" s="36"/>
      <c r="ACF70" s="36"/>
      <c r="ACG70" s="36"/>
      <c r="ACH70" s="36"/>
      <c r="ACI70" s="36"/>
      <c r="ACJ70" s="36"/>
      <c r="ACK70" s="36"/>
      <c r="ACL70" s="36"/>
      <c r="ACM70" s="36"/>
      <c r="ACN70" s="36"/>
      <c r="ACO70" s="36"/>
      <c r="ACP70" s="36"/>
      <c r="ACQ70" s="36"/>
      <c r="ACR70" s="36"/>
      <c r="ACS70" s="36"/>
      <c r="ACT70" s="36"/>
      <c r="ACU70" s="36"/>
      <c r="ACV70" s="36"/>
      <c r="ACW70" s="36"/>
      <c r="ACX70" s="36"/>
      <c r="ACY70" s="36"/>
      <c r="ACZ70" s="36"/>
      <c r="ADA70" s="36"/>
      <c r="ADB70" s="36"/>
      <c r="ADC70" s="36"/>
      <c r="ADD70" s="36"/>
      <c r="ADE70" s="36"/>
      <c r="ADF70" s="36"/>
      <c r="ADG70" s="36"/>
      <c r="ADH70" s="36"/>
      <c r="ADI70" s="36"/>
      <c r="ADJ70" s="36"/>
      <c r="ADK70" s="36"/>
      <c r="ADL70" s="36"/>
      <c r="ADM70" s="36"/>
      <c r="ADN70" s="36"/>
      <c r="ADO70" s="36"/>
      <c r="ADP70" s="36"/>
      <c r="ADQ70" s="36"/>
      <c r="ADR70" s="36"/>
      <c r="ADS70" s="36"/>
      <c r="ADT70" s="36"/>
      <c r="ADU70" s="36"/>
      <c r="ADV70" s="36"/>
      <c r="ADW70" s="36"/>
      <c r="ADX70" s="36"/>
      <c r="ADY70" s="36"/>
      <c r="ADZ70" s="36"/>
      <c r="AEA70" s="36"/>
      <c r="AEB70" s="36"/>
      <c r="AEC70" s="36"/>
      <c r="AED70" s="36"/>
      <c r="AEE70" s="36"/>
      <c r="AEF70" s="36"/>
      <c r="AEG70" s="36"/>
      <c r="AEH70" s="36"/>
      <c r="AEI70" s="36"/>
      <c r="AEJ70" s="36"/>
      <c r="AEK70" s="36"/>
      <c r="AEL70" s="36"/>
      <c r="AEM70" s="36"/>
      <c r="AEN70" s="36"/>
      <c r="AEO70" s="36"/>
      <c r="AEP70" s="36"/>
      <c r="AEQ70" s="36"/>
      <c r="AER70" s="36"/>
      <c r="AES70" s="36"/>
      <c r="AET70" s="36"/>
      <c r="AEU70" s="36"/>
      <c r="AEV70" s="36"/>
      <c r="AEW70" s="36"/>
      <c r="AEX70" s="36"/>
      <c r="AEY70" s="36"/>
      <c r="AEZ70" s="36"/>
      <c r="AFA70" s="36"/>
      <c r="AFB70" s="36"/>
      <c r="AFC70" s="36"/>
      <c r="AFD70" s="36"/>
      <c r="AFE70" s="36"/>
      <c r="AFF70" s="36"/>
      <c r="AFG70" s="36"/>
      <c r="AFH70" s="36"/>
      <c r="AFI70" s="36"/>
      <c r="AFJ70" s="36"/>
      <c r="AFK70" s="36"/>
      <c r="AFL70" s="36"/>
      <c r="AFM70" s="36"/>
      <c r="AFN70" s="36"/>
      <c r="AFO70" s="36"/>
      <c r="AFP70" s="36"/>
      <c r="AFQ70" s="36"/>
      <c r="AFR70" s="36"/>
      <c r="AFS70" s="36"/>
      <c r="AFT70" s="36"/>
      <c r="AFU70" s="36"/>
      <c r="AFV70" s="36"/>
      <c r="AFW70" s="36"/>
      <c r="AFX70" s="36"/>
      <c r="AFY70" s="36"/>
      <c r="AFZ70" s="36"/>
      <c r="AGA70" s="36"/>
      <c r="AGB70" s="36"/>
      <c r="AGC70" s="36"/>
      <c r="AGD70" s="36"/>
      <c r="AGE70" s="36"/>
      <c r="AGF70" s="36"/>
      <c r="AGG70" s="36"/>
      <c r="AGH70" s="36"/>
      <c r="AGI70" s="36"/>
      <c r="AGJ70" s="36"/>
      <c r="AGK70" s="36"/>
      <c r="AGL70" s="36"/>
      <c r="AGM70" s="36"/>
      <c r="AGN70" s="36"/>
      <c r="AGO70" s="36"/>
      <c r="AGP70" s="36"/>
      <c r="AGQ70" s="36"/>
      <c r="AGR70" s="36"/>
      <c r="AGS70" s="36"/>
      <c r="AGT70" s="36"/>
      <c r="AGU70" s="36"/>
      <c r="AGV70" s="36"/>
      <c r="AGW70" s="36"/>
      <c r="AGX70" s="36"/>
      <c r="AGY70" s="36"/>
      <c r="AGZ70" s="36"/>
      <c r="AHA70" s="36"/>
      <c r="AHB70" s="36"/>
      <c r="AHC70" s="36"/>
      <c r="AHD70" s="36"/>
      <c r="AHE70" s="36"/>
      <c r="AHF70" s="36"/>
      <c r="AHG70" s="36"/>
      <c r="AHH70" s="36"/>
      <c r="AHI70" s="36"/>
      <c r="AHJ70" s="36"/>
      <c r="AHK70" s="36"/>
      <c r="AHL70" s="36"/>
      <c r="AHM70" s="36"/>
      <c r="AHN70" s="36"/>
      <c r="AHO70" s="36"/>
      <c r="AHP70" s="36"/>
      <c r="AHQ70" s="36"/>
      <c r="AHR70" s="36"/>
      <c r="AHS70" s="36"/>
      <c r="AHT70" s="36"/>
      <c r="AHU70" s="36"/>
      <c r="AHV70" s="36"/>
      <c r="AHW70" s="36"/>
      <c r="AHX70" s="36"/>
      <c r="AHY70" s="36"/>
      <c r="AHZ70" s="36"/>
      <c r="AIA70" s="36"/>
      <c r="AIB70" s="36"/>
      <c r="AIC70" s="36"/>
      <c r="AID70" s="36"/>
      <c r="AIE70" s="36"/>
      <c r="AIF70" s="36"/>
      <c r="AIG70" s="36"/>
      <c r="AIH70" s="36"/>
      <c r="AII70" s="36"/>
    </row>
    <row r="71" spans="1:919" s="7" customFormat="1" ht="12.75" customHeight="1">
      <c r="A71" s="1">
        <v>0.48</v>
      </c>
      <c r="B71" s="1">
        <v>1.98</v>
      </c>
      <c r="C71" s="1" t="str">
        <f>IF(LEN(I71)=0,"",1+ABS((I71*A71)/LEN(I71))+A71)</f>
        <v/>
      </c>
      <c r="D71" s="1" t="str">
        <f>IF(LEN(J71)=0,"",1+ABS((J71*B71)/LEN(J71))+B71)</f>
        <v/>
      </c>
      <c r="E71" s="53" t="s">
        <v>95</v>
      </c>
      <c r="F71" s="57" t="s">
        <v>96</v>
      </c>
      <c r="G71" s="55"/>
      <c r="H71" s="56">
        <v>246</v>
      </c>
      <c r="I71" s="45"/>
      <c r="J71" s="45"/>
    </row>
    <row r="72" spans="1:919" s="7" customFormat="1" ht="12.75" customHeight="1">
      <c r="A72" s="1">
        <v>0.49</v>
      </c>
      <c r="B72" s="1">
        <v>1.99</v>
      </c>
      <c r="C72" s="1">
        <f>IF(LEN(I72)=0,"",1+ABS((I72*A72)/LEN(I72))+A72)</f>
        <v>17.414999999999996</v>
      </c>
      <c r="D72" s="1">
        <f>IF(LEN(J72)=0,"",1+ABS((J72*B72)/LEN(J72))+B72)</f>
        <v>99.504999999999995</v>
      </c>
      <c r="E72" s="53" t="s">
        <v>97</v>
      </c>
      <c r="F72" s="57" t="s">
        <v>98</v>
      </c>
      <c r="G72" s="55"/>
      <c r="H72" s="56">
        <v>247</v>
      </c>
      <c r="I72" s="45">
        <v>65</v>
      </c>
      <c r="J72" s="45">
        <v>97</v>
      </c>
    </row>
    <row r="73" spans="1:919" s="7" customFormat="1" ht="12.75" customHeight="1">
      <c r="A73" s="1">
        <v>0.5</v>
      </c>
      <c r="B73" s="1">
        <v>2</v>
      </c>
      <c r="C73" s="1">
        <f t="shared" ref="C73:D105" si="2">IF(LEN(I73)=0,"",1+ABS((I73*A73)/LEN(I73))+A73)</f>
        <v>17.75</v>
      </c>
      <c r="D73" s="1">
        <f t="shared" si="2"/>
        <v>100</v>
      </c>
      <c r="E73" s="53" t="s">
        <v>99</v>
      </c>
      <c r="F73" s="54" t="s">
        <v>100</v>
      </c>
      <c r="G73" s="55"/>
      <c r="H73" s="56">
        <v>248</v>
      </c>
      <c r="I73" s="45">
        <v>65</v>
      </c>
      <c r="J73" s="45">
        <v>97</v>
      </c>
    </row>
    <row r="74" spans="1:919" s="7" customFormat="1" ht="12.75" customHeight="1">
      <c r="A74" s="1">
        <v>0.51</v>
      </c>
      <c r="B74" s="1">
        <v>2.0099999999999998</v>
      </c>
      <c r="C74" s="1" t="str">
        <f t="shared" si="2"/>
        <v/>
      </c>
      <c r="D74" s="1" t="str">
        <f t="shared" si="2"/>
        <v/>
      </c>
      <c r="E74" s="53" t="s">
        <v>101</v>
      </c>
      <c r="F74" s="54" t="s">
        <v>102</v>
      </c>
      <c r="G74" s="55"/>
      <c r="H74" s="56">
        <v>249</v>
      </c>
      <c r="I74" s="45"/>
      <c r="J74" s="45"/>
    </row>
    <row r="75" spans="1:919" s="7" customFormat="1" ht="12.75" customHeight="1">
      <c r="A75" s="1">
        <v>0.52</v>
      </c>
      <c r="B75" s="1">
        <v>2.02</v>
      </c>
      <c r="C75" s="1" t="str">
        <f t="shared" si="2"/>
        <v/>
      </c>
      <c r="D75" s="1" t="str">
        <f t="shared" si="2"/>
        <v/>
      </c>
      <c r="E75" s="53" t="s">
        <v>103</v>
      </c>
      <c r="F75" s="54" t="s">
        <v>104</v>
      </c>
      <c r="G75" s="55"/>
      <c r="H75" s="56">
        <v>250</v>
      </c>
      <c r="I75" s="45"/>
      <c r="J75" s="45"/>
    </row>
    <row r="76" spans="1:919" s="7" customFormat="1" ht="12.75" customHeight="1">
      <c r="A76" s="1">
        <v>0.53</v>
      </c>
      <c r="B76" s="1">
        <v>2.0299999999999998</v>
      </c>
      <c r="C76" s="1">
        <f t="shared" si="2"/>
        <v>3774.1759999999999</v>
      </c>
      <c r="D76" s="1">
        <f t="shared" si="2"/>
        <v>237.15666666666664</v>
      </c>
      <c r="E76" s="53" t="s">
        <v>105</v>
      </c>
      <c r="F76" s="57" t="s">
        <v>106</v>
      </c>
      <c r="G76" s="55"/>
      <c r="H76" s="56">
        <v>251</v>
      </c>
      <c r="I76" s="45">
        <v>35591</v>
      </c>
      <c r="J76" s="45">
        <v>346</v>
      </c>
    </row>
    <row r="77" spans="1:919" s="7" customFormat="1" ht="12.75" customHeight="1">
      <c r="A77" s="1">
        <v>0.54</v>
      </c>
      <c r="B77" s="1">
        <v>2.04</v>
      </c>
      <c r="C77" s="1">
        <f t="shared" si="2"/>
        <v>41610.160000000003</v>
      </c>
      <c r="D77" s="1">
        <f t="shared" si="2"/>
        <v>174885.44</v>
      </c>
      <c r="E77" s="59" t="s">
        <v>107</v>
      </c>
      <c r="F77" s="57" t="s">
        <v>108</v>
      </c>
      <c r="G77" s="55"/>
      <c r="H77" s="56">
        <v>252</v>
      </c>
      <c r="I77" s="45">
        <v>462318</v>
      </c>
      <c r="J77" s="45">
        <v>514360</v>
      </c>
    </row>
    <row r="78" spans="1:919" s="7" customFormat="1" ht="12.75" customHeight="1">
      <c r="A78" s="1">
        <v>0.55000000000000004</v>
      </c>
      <c r="B78" s="1">
        <v>2.0499999999999998</v>
      </c>
      <c r="C78" s="1">
        <f t="shared" si="2"/>
        <v>37137.825000000004</v>
      </c>
      <c r="D78" s="1">
        <f t="shared" si="2"/>
        <v>155908.2833333333</v>
      </c>
      <c r="E78" s="59" t="s">
        <v>109</v>
      </c>
      <c r="F78" s="57" t="s">
        <v>110</v>
      </c>
      <c r="G78" s="55"/>
      <c r="H78" s="56">
        <v>253</v>
      </c>
      <c r="I78" s="45">
        <v>405123</v>
      </c>
      <c r="J78" s="45">
        <v>456308</v>
      </c>
    </row>
    <row r="79" spans="1:919" s="7" customFormat="1" ht="12.75" customHeight="1">
      <c r="A79" s="1">
        <v>0.56000000000000005</v>
      </c>
      <c r="B79" s="1">
        <v>2.06</v>
      </c>
      <c r="C79" s="1">
        <f t="shared" si="2"/>
        <v>2890.3760000000002</v>
      </c>
      <c r="D79" s="1">
        <f t="shared" si="2"/>
        <v>36311.933333333334</v>
      </c>
      <c r="E79" s="53" t="s">
        <v>20</v>
      </c>
      <c r="F79" s="57" t="s">
        <v>111</v>
      </c>
      <c r="G79" s="55"/>
      <c r="H79" s="56">
        <v>254</v>
      </c>
      <c r="I79" s="45">
        <v>25793</v>
      </c>
      <c r="J79" s="45">
        <v>105754</v>
      </c>
    </row>
    <row r="80" spans="1:919" s="7" customFormat="1" ht="12.75" customHeight="1">
      <c r="A80" s="1">
        <v>0.56999999999999995</v>
      </c>
      <c r="B80" s="1">
        <v>2.0699999999999998</v>
      </c>
      <c r="C80" s="1" t="str">
        <f t="shared" si="2"/>
        <v/>
      </c>
      <c r="D80" s="1" t="str">
        <f t="shared" si="2"/>
        <v/>
      </c>
      <c r="E80" s="53" t="s">
        <v>28</v>
      </c>
      <c r="F80" s="57" t="s">
        <v>112</v>
      </c>
      <c r="G80" s="55"/>
      <c r="H80" s="56">
        <v>255</v>
      </c>
      <c r="I80" s="45"/>
      <c r="J80" s="45"/>
    </row>
    <row r="81" spans="1:10" s="7" customFormat="1" ht="12.75" customHeight="1">
      <c r="A81" s="1">
        <v>0.57999999999999996</v>
      </c>
      <c r="B81" s="1">
        <v>2.08</v>
      </c>
      <c r="C81" s="1">
        <f t="shared" si="2"/>
        <v>5556.1239999999998</v>
      </c>
      <c r="D81" s="1">
        <f t="shared" si="2"/>
        <v>12077.48</v>
      </c>
      <c r="E81" s="53" t="s">
        <v>33</v>
      </c>
      <c r="F81" s="57" t="s">
        <v>113</v>
      </c>
      <c r="G81" s="55"/>
      <c r="H81" s="56">
        <v>256</v>
      </c>
      <c r="I81" s="45">
        <v>47884</v>
      </c>
      <c r="J81" s="45">
        <v>29025</v>
      </c>
    </row>
    <row r="82" spans="1:10" s="7" customFormat="1" ht="12.75" customHeight="1">
      <c r="A82" s="1">
        <v>0.59</v>
      </c>
      <c r="B82" s="1">
        <v>2.09</v>
      </c>
      <c r="C82" s="1" t="str">
        <f t="shared" si="2"/>
        <v/>
      </c>
      <c r="D82" s="1" t="str">
        <f t="shared" si="2"/>
        <v/>
      </c>
      <c r="E82" s="53" t="s">
        <v>86</v>
      </c>
      <c r="F82" s="57" t="s">
        <v>114</v>
      </c>
      <c r="G82" s="55"/>
      <c r="H82" s="56">
        <v>257</v>
      </c>
      <c r="I82" s="45"/>
      <c r="J82" s="45"/>
    </row>
    <row r="83" spans="1:10" s="7" customFormat="1" ht="12.75" customHeight="1">
      <c r="A83" s="1">
        <v>0.6</v>
      </c>
      <c r="B83" s="1">
        <v>2.1</v>
      </c>
      <c r="C83" s="1">
        <f t="shared" si="2"/>
        <v>26531.999999999996</v>
      </c>
      <c r="D83" s="1">
        <f t="shared" si="2"/>
        <v>88024.250000000015</v>
      </c>
      <c r="E83" s="53" t="s">
        <v>88</v>
      </c>
      <c r="F83" s="57" t="s">
        <v>115</v>
      </c>
      <c r="G83" s="55"/>
      <c r="H83" s="56">
        <v>258</v>
      </c>
      <c r="I83" s="45">
        <v>265304</v>
      </c>
      <c r="J83" s="45">
        <v>251489</v>
      </c>
    </row>
    <row r="84" spans="1:10" s="7" customFormat="1" ht="12.75" customHeight="1">
      <c r="A84" s="1">
        <v>0.61</v>
      </c>
      <c r="B84" s="1">
        <v>2.11</v>
      </c>
      <c r="C84" s="1">
        <f t="shared" si="2"/>
        <v>21800.773333333334</v>
      </c>
      <c r="D84" s="1">
        <f t="shared" si="2"/>
        <v>72379.978333333333</v>
      </c>
      <c r="E84" s="53" t="s">
        <v>116</v>
      </c>
      <c r="F84" s="54" t="s">
        <v>117</v>
      </c>
      <c r="G84" s="55"/>
      <c r="H84" s="56">
        <v>259</v>
      </c>
      <c r="I84" s="45">
        <v>214418</v>
      </c>
      <c r="J84" s="45">
        <v>205811</v>
      </c>
    </row>
    <row r="85" spans="1:10" s="7" customFormat="1" ht="12.75" customHeight="1">
      <c r="A85" s="1">
        <v>0.62</v>
      </c>
      <c r="B85" s="1">
        <v>2.12</v>
      </c>
      <c r="C85" s="1">
        <f t="shared" si="2"/>
        <v>4837.3719999999994</v>
      </c>
      <c r="D85" s="1">
        <f t="shared" si="2"/>
        <v>14574.304</v>
      </c>
      <c r="E85" s="53" t="s">
        <v>118</v>
      </c>
      <c r="F85" s="54" t="s">
        <v>119</v>
      </c>
      <c r="G85" s="55"/>
      <c r="H85" s="56">
        <v>260</v>
      </c>
      <c r="I85" s="45">
        <v>38998</v>
      </c>
      <c r="J85" s="45">
        <v>34366</v>
      </c>
    </row>
    <row r="86" spans="1:10" s="7" customFormat="1" ht="12.75" customHeight="1">
      <c r="A86" s="1">
        <v>0.63</v>
      </c>
      <c r="B86" s="1">
        <v>2.13</v>
      </c>
      <c r="C86" s="1">
        <f t="shared" si="2"/>
        <v>1499.518</v>
      </c>
      <c r="D86" s="1">
        <f t="shared" si="2"/>
        <v>4822.0419999999995</v>
      </c>
      <c r="E86" s="53" t="s">
        <v>120</v>
      </c>
      <c r="F86" s="54" t="s">
        <v>121</v>
      </c>
      <c r="G86" s="55"/>
      <c r="H86" s="56">
        <v>261</v>
      </c>
      <c r="I86" s="45">
        <v>11888</v>
      </c>
      <c r="J86" s="45">
        <v>11312</v>
      </c>
    </row>
    <row r="87" spans="1:10" s="7" customFormat="1" ht="12.75" customHeight="1">
      <c r="A87" s="1">
        <v>0.64</v>
      </c>
      <c r="B87" s="1">
        <v>2.14</v>
      </c>
      <c r="C87" s="1">
        <f t="shared" si="2"/>
        <v>1867.4960000000003</v>
      </c>
      <c r="D87" s="1">
        <f t="shared" si="2"/>
        <v>7528.6640000000007</v>
      </c>
      <c r="E87" s="53" t="s">
        <v>90</v>
      </c>
      <c r="F87" s="57" t="s">
        <v>122</v>
      </c>
      <c r="G87" s="55"/>
      <c r="H87" s="56">
        <v>262</v>
      </c>
      <c r="I87" s="45">
        <v>14577</v>
      </c>
      <c r="J87" s="45">
        <v>17583</v>
      </c>
    </row>
    <row r="88" spans="1:10" s="7" customFormat="1" ht="12.75" customHeight="1">
      <c r="A88" s="1">
        <v>0.65</v>
      </c>
      <c r="B88" s="1">
        <v>2.15</v>
      </c>
      <c r="C88" s="1">
        <f t="shared" si="2"/>
        <v>1896.6600000000003</v>
      </c>
      <c r="D88" s="1">
        <f t="shared" si="2"/>
        <v>7563.8399999999992</v>
      </c>
      <c r="E88" s="53" t="s">
        <v>123</v>
      </c>
      <c r="F88" s="54" t="s">
        <v>124</v>
      </c>
      <c r="G88" s="55"/>
      <c r="H88" s="56">
        <v>263</v>
      </c>
      <c r="I88" s="45">
        <v>14577</v>
      </c>
      <c r="J88" s="45">
        <v>17583</v>
      </c>
    </row>
    <row r="89" spans="1:10" s="7" customFormat="1" ht="12.75" customHeight="1">
      <c r="A89" s="1">
        <v>0.66</v>
      </c>
      <c r="B89" s="1">
        <v>2.16</v>
      </c>
      <c r="C89" s="1" t="str">
        <f t="shared" si="2"/>
        <v/>
      </c>
      <c r="D89" s="1" t="str">
        <f t="shared" si="2"/>
        <v/>
      </c>
      <c r="E89" s="53" t="s">
        <v>125</v>
      </c>
      <c r="F89" s="54" t="s">
        <v>126</v>
      </c>
      <c r="G89" s="55"/>
      <c r="H89" s="56">
        <v>264</v>
      </c>
      <c r="I89" s="45"/>
      <c r="J89" s="45"/>
    </row>
    <row r="90" spans="1:10" s="7" customFormat="1" ht="12.75" customHeight="1">
      <c r="A90" s="1">
        <v>0.67</v>
      </c>
      <c r="B90" s="1">
        <v>2.17</v>
      </c>
      <c r="C90" s="1" t="str">
        <f t="shared" si="2"/>
        <v/>
      </c>
      <c r="D90" s="1" t="str">
        <f t="shared" si="2"/>
        <v/>
      </c>
      <c r="E90" s="53" t="s">
        <v>127</v>
      </c>
      <c r="F90" s="54" t="s">
        <v>128</v>
      </c>
      <c r="G90" s="55"/>
      <c r="H90" s="56">
        <v>265</v>
      </c>
      <c r="I90" s="45"/>
      <c r="J90" s="45"/>
    </row>
    <row r="91" spans="1:10" s="7" customFormat="1" ht="12.75" customHeight="1">
      <c r="A91" s="1">
        <v>0.68</v>
      </c>
      <c r="B91" s="1">
        <v>2.1800000000000002</v>
      </c>
      <c r="C91" s="1" t="str">
        <f t="shared" si="2"/>
        <v/>
      </c>
      <c r="D91" s="1" t="str">
        <f t="shared" si="2"/>
        <v/>
      </c>
      <c r="E91" s="53" t="s">
        <v>129</v>
      </c>
      <c r="F91" s="54" t="s">
        <v>130</v>
      </c>
      <c r="G91" s="55"/>
      <c r="H91" s="56">
        <v>266</v>
      </c>
      <c r="I91" s="45"/>
      <c r="J91" s="45"/>
    </row>
    <row r="92" spans="1:10" s="7" customFormat="1" ht="12.75" customHeight="1">
      <c r="A92" s="1">
        <v>0.69</v>
      </c>
      <c r="B92" s="1">
        <v>2.19</v>
      </c>
      <c r="C92" s="1" t="str">
        <f t="shared" si="2"/>
        <v/>
      </c>
      <c r="D92" s="1" t="str">
        <f t="shared" si="2"/>
        <v/>
      </c>
      <c r="E92" s="53" t="s">
        <v>131</v>
      </c>
      <c r="F92" s="54" t="s">
        <v>132</v>
      </c>
      <c r="G92" s="55"/>
      <c r="H92" s="56">
        <v>267</v>
      </c>
      <c r="I92" s="45"/>
      <c r="J92" s="45"/>
    </row>
    <row r="93" spans="1:10" s="7" customFormat="1" ht="12.75" customHeight="1">
      <c r="A93" s="1">
        <v>0.7</v>
      </c>
      <c r="B93" s="1">
        <v>2.2000000000000002</v>
      </c>
      <c r="C93" s="1" t="str">
        <f t="shared" si="2"/>
        <v/>
      </c>
      <c r="D93" s="1" t="str">
        <f t="shared" si="2"/>
        <v/>
      </c>
      <c r="E93" s="53" t="s">
        <v>133</v>
      </c>
      <c r="F93" s="54" t="s">
        <v>134</v>
      </c>
      <c r="G93" s="55"/>
      <c r="H93" s="56">
        <v>268</v>
      </c>
      <c r="I93" s="45"/>
      <c r="J93" s="45"/>
    </row>
    <row r="94" spans="1:10" s="7" customFormat="1" ht="12.75" customHeight="1">
      <c r="A94" s="1">
        <v>0.71</v>
      </c>
      <c r="B94" s="1">
        <v>2.21</v>
      </c>
      <c r="C94" s="1">
        <f t="shared" si="2"/>
        <v>747.56500000000005</v>
      </c>
      <c r="D94" s="1">
        <f t="shared" si="2"/>
        <v>2414.3200000000002</v>
      </c>
      <c r="E94" s="53" t="s">
        <v>92</v>
      </c>
      <c r="F94" s="57" t="s">
        <v>135</v>
      </c>
      <c r="G94" s="55"/>
      <c r="H94" s="56">
        <v>269</v>
      </c>
      <c r="I94" s="45">
        <v>4202</v>
      </c>
      <c r="J94" s="45">
        <v>4364</v>
      </c>
    </row>
    <row r="95" spans="1:10" s="7" customFormat="1" ht="12.75" customHeight="1">
      <c r="A95" s="1">
        <v>0.72</v>
      </c>
      <c r="B95" s="1">
        <v>2.2200000000000002</v>
      </c>
      <c r="C95" s="1">
        <f t="shared" si="2"/>
        <v>6821.9920000000002</v>
      </c>
      <c r="D95" s="1">
        <f t="shared" si="2"/>
        <v>21356.512000000002</v>
      </c>
      <c r="E95" s="53" t="s">
        <v>95</v>
      </c>
      <c r="F95" s="57" t="s">
        <v>136</v>
      </c>
      <c r="G95" s="55"/>
      <c r="H95" s="56">
        <v>270</v>
      </c>
      <c r="I95" s="45">
        <v>47363</v>
      </c>
      <c r="J95" s="45">
        <v>48093</v>
      </c>
    </row>
    <row r="96" spans="1:10" s="7" customFormat="1" ht="12.75" customHeight="1">
      <c r="A96" s="1">
        <v>0.73</v>
      </c>
      <c r="B96" s="1">
        <v>2.23</v>
      </c>
      <c r="C96" s="1">
        <f t="shared" si="2"/>
        <v>5654.4119999999994</v>
      </c>
      <c r="D96" s="1">
        <f t="shared" si="2"/>
        <v>8471.8779999999988</v>
      </c>
      <c r="E96" s="59" t="s">
        <v>137</v>
      </c>
      <c r="F96" s="57" t="s">
        <v>138</v>
      </c>
      <c r="G96" s="55"/>
      <c r="H96" s="56">
        <v>271</v>
      </c>
      <c r="I96" s="45">
        <v>38717</v>
      </c>
      <c r="J96" s="45">
        <v>18988</v>
      </c>
    </row>
    <row r="97" spans="1:919" s="7" customFormat="1" ht="12.75" customHeight="1">
      <c r="A97" s="1">
        <v>0.74</v>
      </c>
      <c r="B97" s="1">
        <v>2.2400000000000002</v>
      </c>
      <c r="C97" s="1" t="str">
        <f t="shared" si="2"/>
        <v/>
      </c>
      <c r="D97" s="1" t="str">
        <f t="shared" si="2"/>
        <v/>
      </c>
      <c r="E97" s="53" t="s">
        <v>20</v>
      </c>
      <c r="F97" s="57" t="s">
        <v>139</v>
      </c>
      <c r="G97" s="55"/>
      <c r="H97" s="56">
        <v>272</v>
      </c>
      <c r="I97" s="45"/>
      <c r="J97" s="45"/>
    </row>
    <row r="98" spans="1:919" s="7" customFormat="1" ht="12.75" customHeight="1">
      <c r="A98" s="1">
        <v>0.75</v>
      </c>
      <c r="B98" s="1">
        <v>2.25</v>
      </c>
      <c r="C98" s="1" t="str">
        <f t="shared" si="2"/>
        <v/>
      </c>
      <c r="D98" s="1" t="str">
        <f t="shared" si="2"/>
        <v/>
      </c>
      <c r="E98" s="53" t="s">
        <v>22</v>
      </c>
      <c r="F98" s="54" t="s">
        <v>140</v>
      </c>
      <c r="G98" s="55"/>
      <c r="H98" s="56">
        <v>273</v>
      </c>
      <c r="I98" s="45"/>
      <c r="J98" s="45"/>
    </row>
    <row r="99" spans="1:919" s="7" customFormat="1" ht="12.75" customHeight="1">
      <c r="A99" s="1">
        <v>0.76</v>
      </c>
      <c r="B99" s="1">
        <v>2.2599999999999998</v>
      </c>
      <c r="C99" s="1" t="str">
        <f t="shared" si="2"/>
        <v/>
      </c>
      <c r="D99" s="1" t="str">
        <f t="shared" si="2"/>
        <v/>
      </c>
      <c r="E99" s="53" t="s">
        <v>24</v>
      </c>
      <c r="F99" s="54" t="s">
        <v>141</v>
      </c>
      <c r="G99" s="55"/>
      <c r="H99" s="56">
        <v>274</v>
      </c>
      <c r="I99" s="45"/>
      <c r="J99" s="45"/>
    </row>
    <row r="100" spans="1:919" s="7" customFormat="1" ht="30" customHeight="1">
      <c r="A100" s="1">
        <v>0.77</v>
      </c>
      <c r="B100" s="1">
        <v>2.27</v>
      </c>
      <c r="C100" s="1" t="str">
        <f t="shared" si="2"/>
        <v/>
      </c>
      <c r="D100" s="1" t="str">
        <f t="shared" si="2"/>
        <v/>
      </c>
      <c r="E100" s="53" t="s">
        <v>26</v>
      </c>
      <c r="F100" s="54" t="s">
        <v>142</v>
      </c>
      <c r="G100" s="55"/>
      <c r="H100" s="56">
        <v>275</v>
      </c>
      <c r="I100" s="45"/>
      <c r="J100" s="45"/>
    </row>
    <row r="101" spans="1:919" s="7" customFormat="1" ht="12.75" customHeight="1">
      <c r="A101" s="1">
        <v>0.78</v>
      </c>
      <c r="B101" s="1">
        <v>2.2799999999999998</v>
      </c>
      <c r="C101" s="1" t="str">
        <f t="shared" si="2"/>
        <v/>
      </c>
      <c r="D101" s="1" t="str">
        <f t="shared" si="2"/>
        <v/>
      </c>
      <c r="E101" s="53" t="s">
        <v>45</v>
      </c>
      <c r="F101" s="54" t="s">
        <v>143</v>
      </c>
      <c r="G101" s="55"/>
      <c r="H101" s="56">
        <v>276</v>
      </c>
      <c r="I101" s="45"/>
      <c r="J101" s="45"/>
    </row>
    <row r="102" spans="1:919" s="7" customFormat="1" ht="12.75" customHeight="1">
      <c r="A102" s="1">
        <v>0.79</v>
      </c>
      <c r="B102" s="1">
        <v>2.29</v>
      </c>
      <c r="C102" s="1" t="str">
        <f t="shared" si="2"/>
        <v/>
      </c>
      <c r="D102" s="1" t="str">
        <f t="shared" si="2"/>
        <v/>
      </c>
      <c r="E102" s="53" t="s">
        <v>47</v>
      </c>
      <c r="F102" s="54" t="s">
        <v>144</v>
      </c>
      <c r="G102" s="55"/>
      <c r="H102" s="56">
        <v>277</v>
      </c>
      <c r="I102" s="45"/>
      <c r="J102" s="45"/>
    </row>
    <row r="103" spans="1:919" s="7" customFormat="1" ht="12.75" customHeight="1">
      <c r="A103" s="1">
        <v>0.8</v>
      </c>
      <c r="B103" s="1">
        <v>2.2999999999999998</v>
      </c>
      <c r="C103" s="1" t="str">
        <f t="shared" si="2"/>
        <v/>
      </c>
      <c r="D103" s="1" t="str">
        <f t="shared" si="2"/>
        <v/>
      </c>
      <c r="E103" s="53" t="s">
        <v>49</v>
      </c>
      <c r="F103" s="54" t="s">
        <v>145</v>
      </c>
      <c r="G103" s="55"/>
      <c r="H103" s="56">
        <v>278</v>
      </c>
      <c r="I103" s="45"/>
      <c r="J103" s="45"/>
    </row>
    <row r="104" spans="1:919" s="7" customFormat="1" ht="12.75" customHeight="1">
      <c r="A104" s="1">
        <v>0.81</v>
      </c>
      <c r="B104" s="1">
        <v>2.31</v>
      </c>
      <c r="C104" s="1" t="str">
        <f t="shared" si="2"/>
        <v/>
      </c>
      <c r="D104" s="1" t="str">
        <f t="shared" si="2"/>
        <v/>
      </c>
      <c r="E104" s="53" t="s">
        <v>51</v>
      </c>
      <c r="F104" s="54" t="s">
        <v>146</v>
      </c>
      <c r="G104" s="55"/>
      <c r="H104" s="56">
        <v>279</v>
      </c>
      <c r="I104" s="45"/>
      <c r="J104" s="45"/>
    </row>
    <row r="105" spans="1:919" s="7" customFormat="1" ht="12.75" customHeight="1">
      <c r="A105" s="1">
        <v>0.82</v>
      </c>
      <c r="B105" s="1">
        <v>2.3199999999999998</v>
      </c>
      <c r="C105" s="1" t="str">
        <f t="shared" si="2"/>
        <v/>
      </c>
      <c r="D105" s="1" t="str">
        <f t="shared" si="2"/>
        <v/>
      </c>
      <c r="E105" s="53" t="s">
        <v>53</v>
      </c>
      <c r="F105" s="54" t="s">
        <v>147</v>
      </c>
      <c r="G105" s="55"/>
      <c r="H105" s="56">
        <v>280</v>
      </c>
      <c r="I105" s="45"/>
      <c r="J105" s="45"/>
    </row>
    <row r="106" spans="1:919" ht="5.25" customHeight="1">
      <c r="E106" s="7"/>
      <c r="F106" s="7"/>
      <c r="G106" s="7"/>
      <c r="H106" s="7"/>
      <c r="I106" s="7"/>
    </row>
    <row r="107" spans="1:919" ht="17.25" customHeight="1">
      <c r="E107" s="49" t="str">
        <f>E35</f>
        <v>Kontrolni broj: 115194633</v>
      </c>
      <c r="F107" s="7"/>
      <c r="H107" s="7"/>
      <c r="I107" s="7"/>
      <c r="J107" s="58" t="s">
        <v>148</v>
      </c>
    </row>
    <row r="108" spans="1:919" ht="33" customHeight="1">
      <c r="E108" s="28" t="s">
        <v>12</v>
      </c>
      <c r="F108" s="29" t="s">
        <v>13</v>
      </c>
      <c r="G108" s="29" t="s">
        <v>14</v>
      </c>
      <c r="H108" s="30" t="s">
        <v>15</v>
      </c>
      <c r="I108" s="30" t="str">
        <f>"Od "&amp;TEXT([1]OsnPodaci!A58,"dd.mm.")&amp;" do "&amp;TEXT([1]OsnPodaci!B58,"dd.mm.")&amp;" tekuće godine"</f>
        <v>Od 01.01. do 30.06. tekuće godine</v>
      </c>
      <c r="J108" s="52" t="str">
        <f>J15</f>
        <v>_____ do _____ prethodne godine</v>
      </c>
    </row>
    <row r="109" spans="1:919" s="37" customFormat="1" ht="12.75" customHeight="1">
      <c r="A109" s="32"/>
      <c r="B109" s="32"/>
      <c r="C109" s="32"/>
      <c r="D109" s="32"/>
      <c r="E109" s="33">
        <v>1</v>
      </c>
      <c r="F109" s="34">
        <v>2</v>
      </c>
      <c r="G109" s="34">
        <v>3</v>
      </c>
      <c r="H109" s="35">
        <v>4</v>
      </c>
      <c r="I109" s="35">
        <v>5</v>
      </c>
      <c r="J109" s="35">
        <v>6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  <c r="JM109" s="36"/>
      <c r="JN109" s="36"/>
      <c r="JO109" s="36"/>
      <c r="JP109" s="36"/>
      <c r="JQ109" s="36"/>
      <c r="JR109" s="36"/>
      <c r="JS109" s="36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  <c r="KD109" s="36"/>
      <c r="KE109" s="36"/>
      <c r="KF109" s="36"/>
      <c r="KG109" s="36"/>
      <c r="KH109" s="36"/>
      <c r="KI109" s="36"/>
      <c r="KJ109" s="36"/>
      <c r="KK109" s="36"/>
      <c r="KL109" s="36"/>
      <c r="KM109" s="36"/>
      <c r="KN109" s="36"/>
      <c r="KO109" s="36"/>
      <c r="KP109" s="36"/>
      <c r="KQ109" s="36"/>
      <c r="KR109" s="36"/>
      <c r="KS109" s="36"/>
      <c r="KT109" s="36"/>
      <c r="KU109" s="36"/>
      <c r="KV109" s="36"/>
      <c r="KW109" s="36"/>
      <c r="KX109" s="36"/>
      <c r="KY109" s="36"/>
      <c r="KZ109" s="36"/>
      <c r="LA109" s="36"/>
      <c r="LB109" s="36"/>
      <c r="LC109" s="36"/>
      <c r="LD109" s="36"/>
      <c r="LE109" s="36"/>
      <c r="LF109" s="36"/>
      <c r="LG109" s="36"/>
      <c r="LH109" s="36"/>
      <c r="LI109" s="36"/>
      <c r="LJ109" s="36"/>
      <c r="LK109" s="36"/>
      <c r="LL109" s="36"/>
      <c r="LM109" s="36"/>
      <c r="LN109" s="36"/>
      <c r="LO109" s="36"/>
      <c r="LP109" s="36"/>
      <c r="LQ109" s="36"/>
      <c r="LR109" s="36"/>
      <c r="LS109" s="36"/>
      <c r="LT109" s="36"/>
      <c r="LU109" s="36"/>
      <c r="LV109" s="36"/>
      <c r="LW109" s="36"/>
      <c r="LX109" s="36"/>
      <c r="LY109" s="36"/>
      <c r="LZ109" s="36"/>
      <c r="MA109" s="36"/>
      <c r="MB109" s="36"/>
      <c r="MC109" s="36"/>
      <c r="MD109" s="36"/>
      <c r="ME109" s="36"/>
      <c r="MF109" s="36"/>
      <c r="MG109" s="36"/>
      <c r="MH109" s="36"/>
      <c r="MI109" s="36"/>
      <c r="MJ109" s="36"/>
      <c r="MK109" s="36"/>
      <c r="ML109" s="36"/>
      <c r="MM109" s="36"/>
      <c r="MN109" s="36"/>
      <c r="MO109" s="36"/>
      <c r="MP109" s="36"/>
      <c r="MQ109" s="36"/>
      <c r="MR109" s="36"/>
      <c r="MS109" s="36"/>
      <c r="MT109" s="36"/>
      <c r="MU109" s="36"/>
      <c r="MV109" s="36"/>
      <c r="MW109" s="36"/>
      <c r="MX109" s="36"/>
      <c r="MY109" s="36"/>
      <c r="MZ109" s="36"/>
      <c r="NA109" s="36"/>
      <c r="NB109" s="36"/>
      <c r="NC109" s="36"/>
      <c r="ND109" s="36"/>
      <c r="NE109" s="36"/>
      <c r="NF109" s="36"/>
      <c r="NG109" s="36"/>
      <c r="NH109" s="36"/>
      <c r="NI109" s="36"/>
      <c r="NJ109" s="36"/>
      <c r="NK109" s="36"/>
      <c r="NL109" s="36"/>
      <c r="NM109" s="36"/>
      <c r="NN109" s="36"/>
      <c r="NO109" s="36"/>
      <c r="NP109" s="36"/>
      <c r="NQ109" s="36"/>
      <c r="NR109" s="36"/>
      <c r="NS109" s="36"/>
      <c r="NT109" s="36"/>
      <c r="NU109" s="36"/>
      <c r="NV109" s="36"/>
      <c r="NW109" s="36"/>
      <c r="NX109" s="36"/>
      <c r="NY109" s="36"/>
      <c r="NZ109" s="36"/>
      <c r="OA109" s="36"/>
      <c r="OB109" s="36"/>
      <c r="OC109" s="36"/>
      <c r="OD109" s="36"/>
      <c r="OE109" s="36"/>
      <c r="OF109" s="36"/>
      <c r="OG109" s="36"/>
      <c r="OH109" s="36"/>
      <c r="OI109" s="36"/>
      <c r="OJ109" s="36"/>
      <c r="OK109" s="36"/>
      <c r="OL109" s="36"/>
      <c r="OM109" s="36"/>
      <c r="ON109" s="36"/>
      <c r="OO109" s="36"/>
      <c r="OP109" s="36"/>
      <c r="OQ109" s="36"/>
      <c r="OR109" s="36"/>
      <c r="OS109" s="36"/>
      <c r="OT109" s="36"/>
      <c r="OU109" s="36"/>
      <c r="OV109" s="36"/>
      <c r="OW109" s="36"/>
      <c r="OX109" s="36"/>
      <c r="OY109" s="36"/>
      <c r="OZ109" s="36"/>
      <c r="PA109" s="36"/>
      <c r="PB109" s="36"/>
      <c r="PC109" s="36"/>
      <c r="PD109" s="36"/>
      <c r="PE109" s="36"/>
      <c r="PF109" s="36"/>
      <c r="PG109" s="36"/>
      <c r="PH109" s="36"/>
      <c r="PI109" s="36"/>
      <c r="PJ109" s="36"/>
      <c r="PK109" s="36"/>
      <c r="PL109" s="36"/>
      <c r="PM109" s="36"/>
      <c r="PN109" s="36"/>
      <c r="PO109" s="36"/>
      <c r="PP109" s="36"/>
      <c r="PQ109" s="36"/>
      <c r="PR109" s="36"/>
      <c r="PS109" s="36"/>
      <c r="PT109" s="36"/>
      <c r="PU109" s="36"/>
      <c r="PV109" s="36"/>
      <c r="PW109" s="36"/>
      <c r="PX109" s="36"/>
      <c r="PY109" s="36"/>
      <c r="PZ109" s="36"/>
      <c r="QA109" s="36"/>
      <c r="QB109" s="36"/>
      <c r="QC109" s="36"/>
      <c r="QD109" s="36"/>
      <c r="QE109" s="36"/>
      <c r="QF109" s="36"/>
      <c r="QG109" s="36"/>
      <c r="QH109" s="36"/>
      <c r="QI109" s="36"/>
      <c r="QJ109" s="36"/>
      <c r="QK109" s="36"/>
      <c r="QL109" s="36"/>
      <c r="QM109" s="36"/>
      <c r="QN109" s="36"/>
      <c r="QO109" s="36"/>
      <c r="QP109" s="36"/>
      <c r="QQ109" s="36"/>
      <c r="QR109" s="36"/>
      <c r="QS109" s="36"/>
      <c r="QT109" s="36"/>
      <c r="QU109" s="36"/>
      <c r="QV109" s="36"/>
      <c r="QW109" s="36"/>
      <c r="QX109" s="36"/>
      <c r="QY109" s="36"/>
      <c r="QZ109" s="36"/>
      <c r="RA109" s="36"/>
      <c r="RB109" s="36"/>
      <c r="RC109" s="36"/>
      <c r="RD109" s="36"/>
      <c r="RE109" s="36"/>
      <c r="RF109" s="36"/>
      <c r="RG109" s="36"/>
      <c r="RH109" s="36"/>
      <c r="RI109" s="36"/>
      <c r="RJ109" s="36"/>
      <c r="RK109" s="36"/>
      <c r="RL109" s="36"/>
      <c r="RM109" s="36"/>
      <c r="RN109" s="36"/>
      <c r="RO109" s="36"/>
      <c r="RP109" s="36"/>
      <c r="RQ109" s="36"/>
      <c r="RR109" s="36"/>
      <c r="RS109" s="36"/>
      <c r="RT109" s="36"/>
      <c r="RU109" s="36"/>
      <c r="RV109" s="36"/>
      <c r="RW109" s="36"/>
      <c r="RX109" s="36"/>
      <c r="RY109" s="36"/>
      <c r="RZ109" s="36"/>
      <c r="SA109" s="36"/>
      <c r="SB109" s="36"/>
      <c r="SC109" s="36"/>
      <c r="SD109" s="36"/>
      <c r="SE109" s="36"/>
      <c r="SF109" s="36"/>
      <c r="SG109" s="36"/>
      <c r="SH109" s="36"/>
      <c r="SI109" s="36"/>
      <c r="SJ109" s="36"/>
      <c r="SK109" s="36"/>
      <c r="SL109" s="36"/>
      <c r="SM109" s="36"/>
      <c r="SN109" s="36"/>
      <c r="SO109" s="36"/>
      <c r="SP109" s="36"/>
      <c r="SQ109" s="36"/>
      <c r="SR109" s="36"/>
      <c r="SS109" s="36"/>
      <c r="ST109" s="36"/>
      <c r="SU109" s="36"/>
      <c r="SV109" s="36"/>
      <c r="SW109" s="36"/>
      <c r="SX109" s="36"/>
      <c r="SY109" s="36"/>
      <c r="SZ109" s="36"/>
      <c r="TA109" s="36"/>
      <c r="TB109" s="36"/>
      <c r="TC109" s="36"/>
      <c r="TD109" s="36"/>
      <c r="TE109" s="36"/>
      <c r="TF109" s="36"/>
      <c r="TG109" s="36"/>
      <c r="TH109" s="36"/>
      <c r="TI109" s="36"/>
      <c r="TJ109" s="36"/>
      <c r="TK109" s="36"/>
      <c r="TL109" s="36"/>
      <c r="TM109" s="36"/>
      <c r="TN109" s="36"/>
      <c r="TO109" s="36"/>
      <c r="TP109" s="36"/>
      <c r="TQ109" s="36"/>
      <c r="TR109" s="36"/>
      <c r="TS109" s="36"/>
      <c r="TT109" s="36"/>
      <c r="TU109" s="36"/>
      <c r="TV109" s="36"/>
      <c r="TW109" s="36"/>
      <c r="TX109" s="36"/>
      <c r="TY109" s="36"/>
      <c r="TZ109" s="36"/>
      <c r="UA109" s="36"/>
      <c r="UB109" s="36"/>
      <c r="UC109" s="36"/>
      <c r="UD109" s="36"/>
      <c r="UE109" s="36"/>
      <c r="UF109" s="36"/>
      <c r="UG109" s="36"/>
      <c r="UH109" s="36"/>
      <c r="UI109" s="36"/>
      <c r="UJ109" s="36"/>
      <c r="UK109" s="36"/>
      <c r="UL109" s="36"/>
      <c r="UM109" s="36"/>
      <c r="UN109" s="36"/>
      <c r="UO109" s="36"/>
      <c r="UP109" s="36"/>
      <c r="UQ109" s="36"/>
      <c r="UR109" s="36"/>
      <c r="US109" s="36"/>
      <c r="UT109" s="36"/>
      <c r="UU109" s="36"/>
      <c r="UV109" s="36"/>
      <c r="UW109" s="36"/>
      <c r="UX109" s="36"/>
      <c r="UY109" s="36"/>
      <c r="UZ109" s="36"/>
      <c r="VA109" s="36"/>
      <c r="VB109" s="36"/>
      <c r="VC109" s="36"/>
      <c r="VD109" s="36"/>
      <c r="VE109" s="36"/>
      <c r="VF109" s="36"/>
      <c r="VG109" s="36"/>
      <c r="VH109" s="36"/>
      <c r="VI109" s="36"/>
      <c r="VJ109" s="36"/>
      <c r="VK109" s="36"/>
      <c r="VL109" s="36"/>
      <c r="VM109" s="36"/>
      <c r="VN109" s="36"/>
      <c r="VO109" s="36"/>
      <c r="VP109" s="36"/>
      <c r="VQ109" s="36"/>
      <c r="VR109" s="36"/>
      <c r="VS109" s="36"/>
      <c r="VT109" s="36"/>
      <c r="VU109" s="36"/>
      <c r="VV109" s="36"/>
      <c r="VW109" s="36"/>
      <c r="VX109" s="36"/>
      <c r="VY109" s="36"/>
      <c r="VZ109" s="36"/>
      <c r="WA109" s="36"/>
      <c r="WB109" s="36"/>
      <c r="WC109" s="36"/>
      <c r="WD109" s="36"/>
      <c r="WE109" s="36"/>
      <c r="WF109" s="36"/>
      <c r="WG109" s="36"/>
      <c r="WH109" s="36"/>
      <c r="WI109" s="36"/>
      <c r="WJ109" s="36"/>
      <c r="WK109" s="36"/>
      <c r="WL109" s="36"/>
      <c r="WM109" s="36"/>
      <c r="WN109" s="36"/>
      <c r="WO109" s="36"/>
      <c r="WP109" s="36"/>
      <c r="WQ109" s="36"/>
      <c r="WR109" s="36"/>
      <c r="WS109" s="36"/>
      <c r="WT109" s="36"/>
      <c r="WU109" s="36"/>
      <c r="WV109" s="36"/>
      <c r="WW109" s="36"/>
      <c r="WX109" s="36"/>
      <c r="WY109" s="36"/>
      <c r="WZ109" s="36"/>
      <c r="XA109" s="36"/>
      <c r="XB109" s="36"/>
      <c r="XC109" s="36"/>
      <c r="XD109" s="36"/>
      <c r="XE109" s="36"/>
      <c r="XF109" s="36"/>
      <c r="XG109" s="36"/>
      <c r="XH109" s="36"/>
      <c r="XI109" s="36"/>
      <c r="XJ109" s="36"/>
      <c r="XK109" s="36"/>
      <c r="XL109" s="36"/>
      <c r="XM109" s="36"/>
      <c r="XN109" s="36"/>
      <c r="XO109" s="36"/>
      <c r="XP109" s="36"/>
      <c r="XQ109" s="36"/>
      <c r="XR109" s="36"/>
      <c r="XS109" s="36"/>
      <c r="XT109" s="36"/>
      <c r="XU109" s="36"/>
      <c r="XV109" s="36"/>
      <c r="XW109" s="36"/>
      <c r="XX109" s="36"/>
      <c r="XY109" s="36"/>
      <c r="XZ109" s="36"/>
      <c r="YA109" s="36"/>
      <c r="YB109" s="36"/>
      <c r="YC109" s="36"/>
      <c r="YD109" s="36"/>
      <c r="YE109" s="36"/>
      <c r="YF109" s="36"/>
      <c r="YG109" s="36"/>
      <c r="YH109" s="36"/>
      <c r="YI109" s="36"/>
      <c r="YJ109" s="36"/>
      <c r="YK109" s="36"/>
      <c r="YL109" s="36"/>
      <c r="YM109" s="36"/>
      <c r="YN109" s="36"/>
      <c r="YO109" s="36"/>
      <c r="YP109" s="36"/>
      <c r="YQ109" s="36"/>
      <c r="YR109" s="36"/>
      <c r="YS109" s="36"/>
      <c r="YT109" s="36"/>
      <c r="YU109" s="36"/>
      <c r="YV109" s="36"/>
      <c r="YW109" s="36"/>
      <c r="YX109" s="36"/>
      <c r="YY109" s="36"/>
      <c r="YZ109" s="36"/>
      <c r="ZA109" s="36"/>
      <c r="ZB109" s="36"/>
      <c r="ZC109" s="36"/>
      <c r="ZD109" s="36"/>
      <c r="ZE109" s="36"/>
      <c r="ZF109" s="36"/>
      <c r="ZG109" s="36"/>
      <c r="ZH109" s="36"/>
      <c r="ZI109" s="36"/>
      <c r="ZJ109" s="36"/>
      <c r="ZK109" s="36"/>
      <c r="ZL109" s="36"/>
      <c r="ZM109" s="36"/>
      <c r="ZN109" s="36"/>
      <c r="ZO109" s="36"/>
      <c r="ZP109" s="36"/>
      <c r="ZQ109" s="36"/>
      <c r="ZR109" s="36"/>
      <c r="ZS109" s="36"/>
      <c r="ZT109" s="36"/>
      <c r="ZU109" s="36"/>
      <c r="ZV109" s="36"/>
      <c r="ZW109" s="36"/>
      <c r="ZX109" s="36"/>
      <c r="ZY109" s="36"/>
      <c r="ZZ109" s="36"/>
      <c r="AAA109" s="36"/>
      <c r="AAB109" s="36"/>
      <c r="AAC109" s="36"/>
      <c r="AAD109" s="36"/>
      <c r="AAE109" s="36"/>
      <c r="AAF109" s="36"/>
      <c r="AAG109" s="36"/>
      <c r="AAH109" s="36"/>
      <c r="AAI109" s="36"/>
      <c r="AAJ109" s="36"/>
      <c r="AAK109" s="36"/>
      <c r="AAL109" s="36"/>
      <c r="AAM109" s="36"/>
      <c r="AAN109" s="36"/>
      <c r="AAO109" s="36"/>
      <c r="AAP109" s="36"/>
      <c r="AAQ109" s="36"/>
      <c r="AAR109" s="36"/>
      <c r="AAS109" s="36"/>
      <c r="AAT109" s="36"/>
      <c r="AAU109" s="36"/>
      <c r="AAV109" s="36"/>
      <c r="AAW109" s="36"/>
      <c r="AAX109" s="36"/>
      <c r="AAY109" s="36"/>
      <c r="AAZ109" s="36"/>
      <c r="ABA109" s="36"/>
      <c r="ABB109" s="36"/>
      <c r="ABC109" s="36"/>
      <c r="ABD109" s="36"/>
      <c r="ABE109" s="36"/>
      <c r="ABF109" s="36"/>
      <c r="ABG109" s="36"/>
      <c r="ABH109" s="36"/>
      <c r="ABI109" s="36"/>
      <c r="ABJ109" s="36"/>
      <c r="ABK109" s="36"/>
      <c r="ABL109" s="36"/>
      <c r="ABM109" s="36"/>
      <c r="ABN109" s="36"/>
      <c r="ABO109" s="36"/>
      <c r="ABP109" s="36"/>
      <c r="ABQ109" s="36"/>
      <c r="ABR109" s="36"/>
      <c r="ABS109" s="36"/>
      <c r="ABT109" s="36"/>
      <c r="ABU109" s="36"/>
      <c r="ABV109" s="36"/>
      <c r="ABW109" s="36"/>
      <c r="ABX109" s="36"/>
      <c r="ABY109" s="36"/>
      <c r="ABZ109" s="36"/>
      <c r="ACA109" s="36"/>
      <c r="ACB109" s="36"/>
      <c r="ACC109" s="36"/>
      <c r="ACD109" s="36"/>
      <c r="ACE109" s="36"/>
      <c r="ACF109" s="36"/>
      <c r="ACG109" s="36"/>
      <c r="ACH109" s="36"/>
      <c r="ACI109" s="36"/>
      <c r="ACJ109" s="36"/>
      <c r="ACK109" s="36"/>
      <c r="ACL109" s="36"/>
      <c r="ACM109" s="36"/>
      <c r="ACN109" s="36"/>
      <c r="ACO109" s="36"/>
      <c r="ACP109" s="36"/>
      <c r="ACQ109" s="36"/>
      <c r="ACR109" s="36"/>
      <c r="ACS109" s="36"/>
      <c r="ACT109" s="36"/>
      <c r="ACU109" s="36"/>
      <c r="ACV109" s="36"/>
      <c r="ACW109" s="36"/>
      <c r="ACX109" s="36"/>
      <c r="ACY109" s="36"/>
      <c r="ACZ109" s="36"/>
      <c r="ADA109" s="36"/>
      <c r="ADB109" s="36"/>
      <c r="ADC109" s="36"/>
      <c r="ADD109" s="36"/>
      <c r="ADE109" s="36"/>
      <c r="ADF109" s="36"/>
      <c r="ADG109" s="36"/>
      <c r="ADH109" s="36"/>
      <c r="ADI109" s="36"/>
      <c r="ADJ109" s="36"/>
      <c r="ADK109" s="36"/>
      <c r="ADL109" s="36"/>
      <c r="ADM109" s="36"/>
      <c r="ADN109" s="36"/>
      <c r="ADO109" s="36"/>
      <c r="ADP109" s="36"/>
      <c r="ADQ109" s="36"/>
      <c r="ADR109" s="36"/>
      <c r="ADS109" s="36"/>
      <c r="ADT109" s="36"/>
      <c r="ADU109" s="36"/>
      <c r="ADV109" s="36"/>
      <c r="ADW109" s="36"/>
      <c r="ADX109" s="36"/>
      <c r="ADY109" s="36"/>
      <c r="ADZ109" s="36"/>
      <c r="AEA109" s="36"/>
      <c r="AEB109" s="36"/>
      <c r="AEC109" s="36"/>
      <c r="AED109" s="36"/>
      <c r="AEE109" s="36"/>
      <c r="AEF109" s="36"/>
      <c r="AEG109" s="36"/>
      <c r="AEH109" s="36"/>
      <c r="AEI109" s="36"/>
      <c r="AEJ109" s="36"/>
      <c r="AEK109" s="36"/>
      <c r="AEL109" s="36"/>
      <c r="AEM109" s="36"/>
      <c r="AEN109" s="36"/>
      <c r="AEO109" s="36"/>
      <c r="AEP109" s="36"/>
      <c r="AEQ109" s="36"/>
      <c r="AER109" s="36"/>
      <c r="AES109" s="36"/>
      <c r="AET109" s="36"/>
      <c r="AEU109" s="36"/>
      <c r="AEV109" s="36"/>
      <c r="AEW109" s="36"/>
      <c r="AEX109" s="36"/>
      <c r="AEY109" s="36"/>
      <c r="AEZ109" s="36"/>
      <c r="AFA109" s="36"/>
      <c r="AFB109" s="36"/>
      <c r="AFC109" s="36"/>
      <c r="AFD109" s="36"/>
      <c r="AFE109" s="36"/>
      <c r="AFF109" s="36"/>
      <c r="AFG109" s="36"/>
      <c r="AFH109" s="36"/>
      <c r="AFI109" s="36"/>
      <c r="AFJ109" s="36"/>
      <c r="AFK109" s="36"/>
      <c r="AFL109" s="36"/>
      <c r="AFM109" s="36"/>
      <c r="AFN109" s="36"/>
      <c r="AFO109" s="36"/>
      <c r="AFP109" s="36"/>
      <c r="AFQ109" s="36"/>
      <c r="AFR109" s="36"/>
      <c r="AFS109" s="36"/>
      <c r="AFT109" s="36"/>
      <c r="AFU109" s="36"/>
      <c r="AFV109" s="36"/>
      <c r="AFW109" s="36"/>
      <c r="AFX109" s="36"/>
      <c r="AFY109" s="36"/>
      <c r="AFZ109" s="36"/>
      <c r="AGA109" s="36"/>
      <c r="AGB109" s="36"/>
      <c r="AGC109" s="36"/>
      <c r="AGD109" s="36"/>
      <c r="AGE109" s="36"/>
      <c r="AGF109" s="36"/>
      <c r="AGG109" s="36"/>
      <c r="AGH109" s="36"/>
      <c r="AGI109" s="36"/>
      <c r="AGJ109" s="36"/>
      <c r="AGK109" s="36"/>
      <c r="AGL109" s="36"/>
      <c r="AGM109" s="36"/>
      <c r="AGN109" s="36"/>
      <c r="AGO109" s="36"/>
      <c r="AGP109" s="36"/>
      <c r="AGQ109" s="36"/>
      <c r="AGR109" s="36"/>
      <c r="AGS109" s="36"/>
      <c r="AGT109" s="36"/>
      <c r="AGU109" s="36"/>
      <c r="AGV109" s="36"/>
      <c r="AGW109" s="36"/>
      <c r="AGX109" s="36"/>
      <c r="AGY109" s="36"/>
      <c r="AGZ109" s="36"/>
      <c r="AHA109" s="36"/>
      <c r="AHB109" s="36"/>
      <c r="AHC109" s="36"/>
      <c r="AHD109" s="36"/>
      <c r="AHE109" s="36"/>
      <c r="AHF109" s="36"/>
      <c r="AHG109" s="36"/>
      <c r="AHH109" s="36"/>
      <c r="AHI109" s="36"/>
      <c r="AHJ109" s="36"/>
      <c r="AHK109" s="36"/>
      <c r="AHL109" s="36"/>
      <c r="AHM109" s="36"/>
      <c r="AHN109" s="36"/>
      <c r="AHO109" s="36"/>
      <c r="AHP109" s="36"/>
      <c r="AHQ109" s="36"/>
      <c r="AHR109" s="36"/>
      <c r="AHS109" s="36"/>
      <c r="AHT109" s="36"/>
      <c r="AHU109" s="36"/>
      <c r="AHV109" s="36"/>
      <c r="AHW109" s="36"/>
      <c r="AHX109" s="36"/>
      <c r="AHY109" s="36"/>
      <c r="AHZ109" s="36"/>
      <c r="AIA109" s="36"/>
      <c r="AIB109" s="36"/>
      <c r="AIC109" s="36"/>
      <c r="AID109" s="36"/>
      <c r="AIE109" s="36"/>
      <c r="AIF109" s="36"/>
      <c r="AIG109" s="36"/>
      <c r="AIH109" s="36"/>
      <c r="AII109" s="36"/>
    </row>
    <row r="110" spans="1:919" s="7" customFormat="1" ht="12.75" customHeight="1">
      <c r="A110" s="1">
        <v>0.83</v>
      </c>
      <c r="B110" s="1">
        <v>2.33</v>
      </c>
      <c r="C110" s="1" t="str">
        <f t="shared" ref="C110:D125" si="3">IF(LEN(I110)=0,"",1+ABS((I110*A110)/LEN(I110))+A110)</f>
        <v/>
      </c>
      <c r="D110" s="1" t="str">
        <f t="shared" si="3"/>
        <v/>
      </c>
      <c r="E110" s="53" t="s">
        <v>55</v>
      </c>
      <c r="F110" s="54" t="s">
        <v>149</v>
      </c>
      <c r="G110" s="55"/>
      <c r="H110" s="56">
        <v>281</v>
      </c>
      <c r="I110" s="45"/>
      <c r="J110" s="45"/>
    </row>
    <row r="111" spans="1:919" s="7" customFormat="1" ht="12.75" customHeight="1">
      <c r="A111" s="1">
        <v>0.84</v>
      </c>
      <c r="B111" s="1">
        <v>2.34</v>
      </c>
      <c r="C111" s="1" t="str">
        <f t="shared" si="3"/>
        <v/>
      </c>
      <c r="D111" s="1" t="str">
        <f t="shared" si="3"/>
        <v/>
      </c>
      <c r="E111" s="53" t="s">
        <v>57</v>
      </c>
      <c r="F111" s="54" t="s">
        <v>150</v>
      </c>
      <c r="G111" s="55"/>
      <c r="H111" s="56">
        <v>282</v>
      </c>
      <c r="I111" s="45"/>
      <c r="J111" s="45"/>
    </row>
    <row r="112" spans="1:919" s="7" customFormat="1" ht="12.75" customHeight="1">
      <c r="A112" s="1">
        <v>0.85</v>
      </c>
      <c r="B112" s="1">
        <v>2.35</v>
      </c>
      <c r="C112" s="1" t="str">
        <f t="shared" si="3"/>
        <v/>
      </c>
      <c r="D112" s="1" t="str">
        <f t="shared" si="3"/>
        <v/>
      </c>
      <c r="E112" s="53" t="s">
        <v>59</v>
      </c>
      <c r="F112" s="54" t="s">
        <v>151</v>
      </c>
      <c r="G112" s="55"/>
      <c r="H112" s="56">
        <v>283</v>
      </c>
      <c r="I112" s="45"/>
      <c r="J112" s="45"/>
    </row>
    <row r="113" spans="1:10" s="7" customFormat="1" ht="12.75" customHeight="1">
      <c r="A113" s="1">
        <v>0.86</v>
      </c>
      <c r="B113" s="1">
        <v>2.36</v>
      </c>
      <c r="C113" s="1" t="str">
        <f t="shared" si="3"/>
        <v/>
      </c>
      <c r="D113" s="1" t="str">
        <f t="shared" si="3"/>
        <v/>
      </c>
      <c r="E113" s="53" t="s">
        <v>61</v>
      </c>
      <c r="F113" s="54" t="s">
        <v>152</v>
      </c>
      <c r="G113" s="55"/>
      <c r="H113" s="56">
        <v>284</v>
      </c>
      <c r="I113" s="45"/>
      <c r="J113" s="45"/>
    </row>
    <row r="114" spans="1:10" s="7" customFormat="1" ht="12.75" customHeight="1">
      <c r="A114" s="1">
        <v>0.87</v>
      </c>
      <c r="B114" s="1">
        <v>2.37</v>
      </c>
      <c r="C114" s="1" t="str">
        <f t="shared" si="3"/>
        <v/>
      </c>
      <c r="D114" s="1" t="str">
        <f t="shared" si="3"/>
        <v/>
      </c>
      <c r="E114" s="53" t="s">
        <v>63</v>
      </c>
      <c r="F114" s="54" t="s">
        <v>153</v>
      </c>
      <c r="G114" s="55"/>
      <c r="H114" s="56">
        <v>285</v>
      </c>
      <c r="I114" s="45"/>
      <c r="J114" s="45"/>
    </row>
    <row r="115" spans="1:10" s="7" customFormat="1" ht="12.75" customHeight="1">
      <c r="A115" s="1">
        <v>0.88</v>
      </c>
      <c r="B115" s="1">
        <v>2.38</v>
      </c>
      <c r="C115" s="1" t="str">
        <f t="shared" si="3"/>
        <v/>
      </c>
      <c r="D115" s="1" t="str">
        <f t="shared" si="3"/>
        <v/>
      </c>
      <c r="E115" s="53" t="s">
        <v>65</v>
      </c>
      <c r="F115" s="54" t="s">
        <v>154</v>
      </c>
      <c r="G115" s="55"/>
      <c r="H115" s="56">
        <v>286</v>
      </c>
      <c r="I115" s="45"/>
      <c r="J115" s="45"/>
    </row>
    <row r="116" spans="1:10" s="7" customFormat="1" ht="12.75" customHeight="1">
      <c r="A116" s="1">
        <v>0.89</v>
      </c>
      <c r="B116" s="1">
        <v>2.39</v>
      </c>
      <c r="C116" s="1" t="str">
        <f t="shared" si="3"/>
        <v/>
      </c>
      <c r="D116" s="1" t="str">
        <f t="shared" si="3"/>
        <v/>
      </c>
      <c r="E116" s="53" t="s">
        <v>28</v>
      </c>
      <c r="F116" s="57" t="s">
        <v>155</v>
      </c>
      <c r="G116" s="55"/>
      <c r="H116" s="56">
        <v>287</v>
      </c>
      <c r="I116" s="45"/>
      <c r="J116" s="45"/>
    </row>
    <row r="117" spans="1:10" s="7" customFormat="1" ht="12.75" customHeight="1">
      <c r="A117" s="1">
        <v>0.9</v>
      </c>
      <c r="B117" s="1">
        <v>2.4</v>
      </c>
      <c r="C117" s="1" t="str">
        <f t="shared" si="3"/>
        <v/>
      </c>
      <c r="D117" s="1" t="str">
        <f t="shared" si="3"/>
        <v/>
      </c>
      <c r="E117" s="53" t="s">
        <v>30</v>
      </c>
      <c r="F117" s="54" t="s">
        <v>156</v>
      </c>
      <c r="G117" s="55"/>
      <c r="H117" s="56">
        <v>288</v>
      </c>
      <c r="I117" s="45"/>
      <c r="J117" s="45"/>
    </row>
    <row r="118" spans="1:10" s="7" customFormat="1" ht="12.75" customHeight="1">
      <c r="A118" s="1">
        <v>0.91</v>
      </c>
      <c r="B118" s="1">
        <v>2.41</v>
      </c>
      <c r="C118" s="1" t="str">
        <f t="shared" si="3"/>
        <v/>
      </c>
      <c r="D118" s="1" t="str">
        <f t="shared" si="3"/>
        <v/>
      </c>
      <c r="E118" s="53" t="s">
        <v>31</v>
      </c>
      <c r="F118" s="54" t="s">
        <v>157</v>
      </c>
      <c r="G118" s="55"/>
      <c r="H118" s="56">
        <v>289</v>
      </c>
      <c r="I118" s="45"/>
      <c r="J118" s="45"/>
    </row>
    <row r="119" spans="1:10" s="7" customFormat="1" ht="12.75" customHeight="1">
      <c r="A119" s="1">
        <v>0.92</v>
      </c>
      <c r="B119" s="1">
        <v>2.42</v>
      </c>
      <c r="C119" s="1" t="str">
        <f t="shared" si="3"/>
        <v/>
      </c>
      <c r="D119" s="1" t="str">
        <f t="shared" si="3"/>
        <v/>
      </c>
      <c r="E119" s="53" t="s">
        <v>32</v>
      </c>
      <c r="F119" s="60" t="s">
        <v>158</v>
      </c>
      <c r="G119" s="55"/>
      <c r="H119" s="56">
        <v>290</v>
      </c>
      <c r="I119" s="45"/>
      <c r="J119" s="45"/>
    </row>
    <row r="120" spans="1:10" s="7" customFormat="1" ht="30" customHeight="1">
      <c r="A120" s="1">
        <v>0.93</v>
      </c>
      <c r="B120" s="1">
        <v>2.4300000000000002</v>
      </c>
      <c r="C120" s="1" t="str">
        <f t="shared" si="3"/>
        <v/>
      </c>
      <c r="D120" s="1" t="str">
        <f t="shared" si="3"/>
        <v/>
      </c>
      <c r="E120" s="53" t="s">
        <v>71</v>
      </c>
      <c r="F120" s="54" t="s">
        <v>159</v>
      </c>
      <c r="G120" s="55"/>
      <c r="H120" s="56">
        <v>291</v>
      </c>
      <c r="I120" s="45"/>
      <c r="J120" s="45"/>
    </row>
    <row r="121" spans="1:10" s="7" customFormat="1" ht="12.75" customHeight="1">
      <c r="A121" s="1">
        <v>0.94</v>
      </c>
      <c r="B121" s="1">
        <v>2.44</v>
      </c>
      <c r="C121" s="1" t="str">
        <f t="shared" si="3"/>
        <v/>
      </c>
      <c r="D121" s="1" t="str">
        <f t="shared" si="3"/>
        <v/>
      </c>
      <c r="E121" s="53" t="s">
        <v>73</v>
      </c>
      <c r="F121" s="54" t="s">
        <v>160</v>
      </c>
      <c r="G121" s="55"/>
      <c r="H121" s="56">
        <v>292</v>
      </c>
      <c r="I121" s="45"/>
      <c r="J121" s="45"/>
    </row>
    <row r="122" spans="1:10" s="7" customFormat="1" ht="12.75" customHeight="1">
      <c r="A122" s="1">
        <v>0.95</v>
      </c>
      <c r="B122" s="1">
        <v>2.4500000000000002</v>
      </c>
      <c r="C122" s="1" t="str">
        <f t="shared" si="3"/>
        <v/>
      </c>
      <c r="D122" s="1" t="str">
        <f t="shared" si="3"/>
        <v/>
      </c>
      <c r="E122" s="53" t="s">
        <v>75</v>
      </c>
      <c r="F122" s="54" t="s">
        <v>161</v>
      </c>
      <c r="G122" s="55"/>
      <c r="H122" s="56">
        <v>293</v>
      </c>
      <c r="I122" s="45"/>
      <c r="J122" s="45"/>
    </row>
    <row r="123" spans="1:10" s="7" customFormat="1" ht="12.75" customHeight="1">
      <c r="A123" s="1">
        <v>0.96</v>
      </c>
      <c r="B123" s="1">
        <v>2.46</v>
      </c>
      <c r="C123" s="1" t="str">
        <f t="shared" si="3"/>
        <v/>
      </c>
      <c r="D123" s="1" t="str">
        <f t="shared" si="3"/>
        <v/>
      </c>
      <c r="E123" s="53" t="s">
        <v>77</v>
      </c>
      <c r="F123" s="54" t="s">
        <v>162</v>
      </c>
      <c r="G123" s="55"/>
      <c r="H123" s="56">
        <v>294</v>
      </c>
      <c r="I123" s="45"/>
      <c r="J123" s="45"/>
    </row>
    <row r="124" spans="1:10" s="7" customFormat="1" ht="12.75" customHeight="1">
      <c r="A124" s="1">
        <v>0.97</v>
      </c>
      <c r="B124" s="1">
        <v>2.4700000000000002</v>
      </c>
      <c r="C124" s="1" t="str">
        <f t="shared" si="3"/>
        <v/>
      </c>
      <c r="D124" s="1" t="str">
        <f t="shared" si="3"/>
        <v/>
      </c>
      <c r="E124" s="53" t="s">
        <v>79</v>
      </c>
      <c r="F124" s="60" t="s">
        <v>163</v>
      </c>
      <c r="G124" s="55"/>
      <c r="H124" s="56">
        <v>295</v>
      </c>
      <c r="I124" s="45"/>
      <c r="J124" s="45"/>
    </row>
    <row r="125" spans="1:10" s="7" customFormat="1" ht="12.75" customHeight="1">
      <c r="A125" s="1">
        <v>0.98</v>
      </c>
      <c r="B125" s="1">
        <v>2.48</v>
      </c>
      <c r="C125" s="1" t="str">
        <f t="shared" si="3"/>
        <v/>
      </c>
      <c r="D125" s="1" t="str">
        <f t="shared" si="3"/>
        <v/>
      </c>
      <c r="E125" s="53" t="s">
        <v>81</v>
      </c>
      <c r="F125" s="60" t="s">
        <v>164</v>
      </c>
      <c r="G125" s="55"/>
      <c r="H125" s="56">
        <v>296</v>
      </c>
      <c r="I125" s="45"/>
      <c r="J125" s="45"/>
    </row>
    <row r="126" spans="1:10" s="7" customFormat="1" ht="12.75" customHeight="1">
      <c r="A126" s="1">
        <v>0.99</v>
      </c>
      <c r="B126" s="1">
        <v>2.4900000000000002</v>
      </c>
      <c r="C126" s="1" t="str">
        <f t="shared" ref="C126:D144" si="4">IF(LEN(I126)=0,"",1+ABS((I126*A126)/LEN(I126))+A126)</f>
        <v/>
      </c>
      <c r="D126" s="1" t="str">
        <f t="shared" si="4"/>
        <v/>
      </c>
      <c r="E126" s="53" t="s">
        <v>83</v>
      </c>
      <c r="F126" s="60" t="s">
        <v>165</v>
      </c>
      <c r="G126" s="55"/>
      <c r="H126" s="56">
        <v>297</v>
      </c>
      <c r="I126" s="45"/>
      <c r="J126" s="45"/>
    </row>
    <row r="127" spans="1:10" s="7" customFormat="1" ht="12.75" customHeight="1">
      <c r="A127" s="1">
        <v>1.01</v>
      </c>
      <c r="B127" s="1">
        <v>2.5</v>
      </c>
      <c r="C127" s="1" t="str">
        <f t="shared" si="4"/>
        <v/>
      </c>
      <c r="D127" s="1" t="str">
        <f t="shared" si="4"/>
        <v/>
      </c>
      <c r="E127" s="53" t="s">
        <v>33</v>
      </c>
      <c r="F127" s="57" t="s">
        <v>166</v>
      </c>
      <c r="G127" s="55"/>
      <c r="H127" s="56">
        <v>298</v>
      </c>
      <c r="I127" s="45"/>
      <c r="J127" s="45"/>
    </row>
    <row r="128" spans="1:10" s="7" customFormat="1" ht="12.75" customHeight="1">
      <c r="A128" s="1">
        <v>1.02</v>
      </c>
      <c r="B128" s="1">
        <v>2.5099999999999998</v>
      </c>
      <c r="C128" s="1" t="str">
        <f t="shared" si="4"/>
        <v/>
      </c>
      <c r="D128" s="1" t="str">
        <f t="shared" si="4"/>
        <v/>
      </c>
      <c r="E128" s="53" t="s">
        <v>86</v>
      </c>
      <c r="F128" s="57" t="s">
        <v>167</v>
      </c>
      <c r="G128" s="55"/>
      <c r="H128" s="56">
        <v>299</v>
      </c>
      <c r="I128" s="45"/>
      <c r="J128" s="45"/>
    </row>
    <row r="129" spans="1:10" s="7" customFormat="1" ht="12.75" customHeight="1">
      <c r="A129" s="1">
        <v>1.03</v>
      </c>
      <c r="B129" s="1">
        <v>2.52</v>
      </c>
      <c r="C129" s="1" t="str">
        <f t="shared" si="4"/>
        <v/>
      </c>
      <c r="D129" s="1" t="str">
        <f t="shared" si="4"/>
        <v/>
      </c>
      <c r="E129" s="53" t="s">
        <v>88</v>
      </c>
      <c r="F129" s="57" t="s">
        <v>168</v>
      </c>
      <c r="G129" s="55"/>
      <c r="H129" s="56">
        <v>300</v>
      </c>
      <c r="I129" s="45"/>
      <c r="J129" s="45"/>
    </row>
    <row r="130" spans="1:10" s="7" customFormat="1" ht="12.75" customHeight="1">
      <c r="A130" s="1">
        <v>1.04</v>
      </c>
      <c r="B130" s="1">
        <v>2.5299999999999998</v>
      </c>
      <c r="C130" s="1" t="str">
        <f t="shared" si="4"/>
        <v/>
      </c>
      <c r="D130" s="1" t="str">
        <f t="shared" si="4"/>
        <v/>
      </c>
      <c r="E130" s="53" t="s">
        <v>90</v>
      </c>
      <c r="F130" s="57" t="s">
        <v>169</v>
      </c>
      <c r="G130" s="55"/>
      <c r="H130" s="56">
        <v>301</v>
      </c>
      <c r="I130" s="45"/>
      <c r="J130" s="45"/>
    </row>
    <row r="131" spans="1:10" s="7" customFormat="1" ht="12.75" customHeight="1">
      <c r="A131" s="1">
        <v>1.05</v>
      </c>
      <c r="B131" s="1">
        <v>2.54</v>
      </c>
      <c r="C131" s="1" t="str">
        <f t="shared" si="4"/>
        <v/>
      </c>
      <c r="D131" s="1" t="str">
        <f t="shared" si="4"/>
        <v/>
      </c>
      <c r="E131" s="53" t="s">
        <v>92</v>
      </c>
      <c r="F131" s="57" t="s">
        <v>170</v>
      </c>
      <c r="G131" s="55"/>
      <c r="H131" s="56">
        <v>302</v>
      </c>
      <c r="I131" s="45"/>
      <c r="J131" s="45"/>
    </row>
    <row r="132" spans="1:10" s="7" customFormat="1" ht="12.75" customHeight="1">
      <c r="A132" s="1">
        <v>1.06</v>
      </c>
      <c r="B132" s="1">
        <v>2.5499999999999998</v>
      </c>
      <c r="C132" s="1" t="str">
        <f t="shared" si="4"/>
        <v/>
      </c>
      <c r="D132" s="1" t="str">
        <f t="shared" si="4"/>
        <v/>
      </c>
      <c r="E132" s="53" t="s">
        <v>95</v>
      </c>
      <c r="F132" s="57" t="s">
        <v>171</v>
      </c>
      <c r="G132" s="55"/>
      <c r="H132" s="56">
        <v>303</v>
      </c>
      <c r="I132" s="45"/>
      <c r="J132" s="45"/>
    </row>
    <row r="133" spans="1:10" s="7" customFormat="1" ht="12.75" customHeight="1">
      <c r="A133" s="1">
        <v>1.07</v>
      </c>
      <c r="B133" s="1">
        <v>2.56</v>
      </c>
      <c r="C133" s="1">
        <f t="shared" si="4"/>
        <v>6201.8639999999996</v>
      </c>
      <c r="D133" s="1">
        <f t="shared" si="4"/>
        <v>9415.6560000000009</v>
      </c>
      <c r="E133" s="53" t="s">
        <v>97</v>
      </c>
      <c r="F133" s="57" t="s">
        <v>172</v>
      </c>
      <c r="G133" s="55"/>
      <c r="H133" s="56">
        <v>304</v>
      </c>
      <c r="I133" s="45">
        <v>28971</v>
      </c>
      <c r="J133" s="45">
        <v>18383</v>
      </c>
    </row>
    <row r="134" spans="1:10" s="7" customFormat="1" ht="12.75" customHeight="1">
      <c r="A134" s="1">
        <v>1.08</v>
      </c>
      <c r="B134" s="1">
        <v>2.5699999999999901</v>
      </c>
      <c r="C134" s="1">
        <f t="shared" si="4"/>
        <v>6259.8159999999998</v>
      </c>
      <c r="D134" s="1">
        <f t="shared" si="4"/>
        <v>9452.4319999999625</v>
      </c>
      <c r="E134" s="53" t="s">
        <v>99</v>
      </c>
      <c r="F134" s="54" t="s">
        <v>173</v>
      </c>
      <c r="G134" s="55"/>
      <c r="H134" s="56">
        <v>305</v>
      </c>
      <c r="I134" s="45">
        <v>28971</v>
      </c>
      <c r="J134" s="45">
        <v>18383</v>
      </c>
    </row>
    <row r="135" spans="1:10" s="7" customFormat="1" ht="12.75" customHeight="1">
      <c r="A135" s="1">
        <v>1.0900000000000001</v>
      </c>
      <c r="B135" s="1">
        <v>2.58</v>
      </c>
      <c r="C135" s="1" t="str">
        <f t="shared" si="4"/>
        <v/>
      </c>
      <c r="D135" s="1" t="str">
        <f t="shared" si="4"/>
        <v/>
      </c>
      <c r="E135" s="53" t="s">
        <v>101</v>
      </c>
      <c r="F135" s="54" t="s">
        <v>174</v>
      </c>
      <c r="G135" s="55"/>
      <c r="H135" s="56">
        <v>306</v>
      </c>
      <c r="I135" s="45"/>
      <c r="J135" s="45"/>
    </row>
    <row r="136" spans="1:10" s="7" customFormat="1" ht="12.75" customHeight="1">
      <c r="A136" s="1">
        <v>1.1000000000000001</v>
      </c>
      <c r="B136" s="1">
        <v>2.5899999999999901</v>
      </c>
      <c r="C136" s="1" t="str">
        <f t="shared" si="4"/>
        <v/>
      </c>
      <c r="D136" s="1" t="str">
        <f t="shared" si="4"/>
        <v/>
      </c>
      <c r="E136" s="53" t="s">
        <v>103</v>
      </c>
      <c r="F136" s="54" t="s">
        <v>175</v>
      </c>
      <c r="G136" s="55"/>
      <c r="H136" s="56">
        <v>307</v>
      </c>
      <c r="I136" s="45"/>
      <c r="J136" s="45"/>
    </row>
    <row r="137" spans="1:10" s="7" customFormat="1" ht="12.75" customHeight="1">
      <c r="A137" s="1">
        <v>1.1100000000000001</v>
      </c>
      <c r="B137" s="1">
        <v>2.6</v>
      </c>
      <c r="C137" s="1">
        <f t="shared" si="4"/>
        <v>2706.6250000000005</v>
      </c>
      <c r="D137" s="1">
        <f t="shared" si="4"/>
        <v>527.93333333333339</v>
      </c>
      <c r="E137" s="53" t="s">
        <v>105</v>
      </c>
      <c r="F137" s="57" t="s">
        <v>176</v>
      </c>
      <c r="G137" s="55"/>
      <c r="H137" s="56">
        <v>308</v>
      </c>
      <c r="I137" s="45">
        <v>9746</v>
      </c>
      <c r="J137" s="45">
        <v>605</v>
      </c>
    </row>
    <row r="138" spans="1:10" s="7" customFormat="1" ht="12.75" customHeight="1">
      <c r="A138" s="1">
        <v>1.1200000000000001</v>
      </c>
      <c r="B138" s="1">
        <v>2.6099999999999901</v>
      </c>
      <c r="C138" s="1">
        <f t="shared" si="4"/>
        <v>82852.253333333341</v>
      </c>
      <c r="D138" s="1">
        <f t="shared" si="4"/>
        <v>206757.36999999921</v>
      </c>
      <c r="E138" s="59" t="s">
        <v>177</v>
      </c>
      <c r="F138" s="57" t="s">
        <v>178</v>
      </c>
      <c r="G138" s="55"/>
      <c r="H138" s="56">
        <v>309</v>
      </c>
      <c r="I138" s="45">
        <v>443840</v>
      </c>
      <c r="J138" s="45">
        <v>475296</v>
      </c>
    </row>
    <row r="139" spans="1:10" s="7" customFormat="1" ht="12.75" customHeight="1">
      <c r="A139" s="1">
        <v>1.1299999999999999</v>
      </c>
      <c r="B139" s="1">
        <v>2.6199999999999899</v>
      </c>
      <c r="C139" s="1">
        <f t="shared" si="4"/>
        <v>4178.1580000000004</v>
      </c>
      <c r="D139" s="1">
        <f t="shared" si="4"/>
        <v>20473.155999999919</v>
      </c>
      <c r="E139" s="59" t="s">
        <v>179</v>
      </c>
      <c r="F139" s="57" t="s">
        <v>180</v>
      </c>
      <c r="G139" s="55"/>
      <c r="H139" s="56">
        <v>310</v>
      </c>
      <c r="I139" s="45">
        <v>18478</v>
      </c>
      <c r="J139" s="45">
        <v>39064</v>
      </c>
    </row>
    <row r="140" spans="1:10" s="7" customFormat="1" ht="12.75" customHeight="1">
      <c r="A140" s="1">
        <v>1.1399999999999999</v>
      </c>
      <c r="B140" s="1">
        <v>2.6299999999999901</v>
      </c>
      <c r="C140" s="1" t="str">
        <f t="shared" si="4"/>
        <v/>
      </c>
      <c r="D140" s="1" t="str">
        <f t="shared" si="4"/>
        <v/>
      </c>
      <c r="E140" s="59" t="s">
        <v>181</v>
      </c>
      <c r="F140" s="57" t="s">
        <v>182</v>
      </c>
      <c r="G140" s="55"/>
      <c r="H140" s="56">
        <v>311</v>
      </c>
      <c r="I140" s="45"/>
      <c r="J140" s="45"/>
    </row>
    <row r="141" spans="1:10" s="7" customFormat="1" ht="12.75" customHeight="1">
      <c r="A141" s="1">
        <v>1.1499999999999999</v>
      </c>
      <c r="B141" s="1">
        <v>2.6399999999999899</v>
      </c>
      <c r="C141" s="1" t="str">
        <f t="shared" si="4"/>
        <v/>
      </c>
      <c r="D141" s="1" t="str">
        <f t="shared" si="4"/>
        <v/>
      </c>
      <c r="E141" s="59" t="s">
        <v>183</v>
      </c>
      <c r="F141" s="57" t="s">
        <v>184</v>
      </c>
      <c r="G141" s="55"/>
      <c r="H141" s="56">
        <v>312</v>
      </c>
      <c r="I141" s="45"/>
      <c r="J141" s="45"/>
    </row>
    <row r="142" spans="1:10" s="7" customFormat="1" ht="12.75" customHeight="1">
      <c r="A142" s="1">
        <v>1.1599999999999999</v>
      </c>
      <c r="B142" s="1">
        <v>2.6499999999999901</v>
      </c>
      <c r="C142" s="1" t="str">
        <f t="shared" si="4"/>
        <v/>
      </c>
      <c r="D142" s="1" t="str">
        <f t="shared" si="4"/>
        <v/>
      </c>
      <c r="E142" s="53" t="s">
        <v>20</v>
      </c>
      <c r="F142" s="57" t="s">
        <v>185</v>
      </c>
      <c r="G142" s="55"/>
      <c r="H142" s="56">
        <v>313</v>
      </c>
      <c r="I142" s="45"/>
      <c r="J142" s="45"/>
    </row>
    <row r="143" spans="1:10" s="7" customFormat="1" ht="12.75" customHeight="1">
      <c r="A143" s="1">
        <v>1.17</v>
      </c>
      <c r="B143" s="1">
        <v>2.6599999999999899</v>
      </c>
      <c r="C143" s="1" t="str">
        <f t="shared" si="4"/>
        <v/>
      </c>
      <c r="D143" s="1" t="str">
        <f t="shared" si="4"/>
        <v/>
      </c>
      <c r="E143" s="53" t="s">
        <v>28</v>
      </c>
      <c r="F143" s="57" t="s">
        <v>186</v>
      </c>
      <c r="G143" s="55"/>
      <c r="H143" s="56">
        <v>314</v>
      </c>
      <c r="I143" s="45"/>
      <c r="J143" s="45"/>
    </row>
    <row r="144" spans="1:10" s="7" customFormat="1" ht="12.75" customHeight="1">
      <c r="A144" s="1">
        <v>1.18</v>
      </c>
      <c r="B144" s="1">
        <v>2.6699999999999902</v>
      </c>
      <c r="C144" s="1" t="str">
        <f t="shared" si="4"/>
        <v/>
      </c>
      <c r="D144" s="1" t="str">
        <f t="shared" si="4"/>
        <v/>
      </c>
      <c r="E144" s="53" t="s">
        <v>30</v>
      </c>
      <c r="F144" s="54" t="s">
        <v>187</v>
      </c>
      <c r="G144" s="55"/>
      <c r="H144" s="56">
        <v>315</v>
      </c>
      <c r="I144" s="45"/>
      <c r="J144" s="45"/>
    </row>
    <row r="145" spans="1:919" ht="5.25" customHeight="1">
      <c r="E145" s="7"/>
      <c r="F145" s="7"/>
      <c r="G145" s="7"/>
      <c r="H145" s="7"/>
      <c r="I145" s="7"/>
    </row>
    <row r="146" spans="1:919" ht="17.25" customHeight="1">
      <c r="E146" s="49" t="str">
        <f>E35</f>
        <v>Kontrolni broj: 115194633</v>
      </c>
      <c r="F146" s="7"/>
      <c r="H146" s="7"/>
      <c r="I146" s="7"/>
      <c r="J146" s="58" t="s">
        <v>188</v>
      </c>
    </row>
    <row r="147" spans="1:919" ht="33" customHeight="1">
      <c r="E147" s="28" t="s">
        <v>12</v>
      </c>
      <c r="F147" s="29" t="s">
        <v>13</v>
      </c>
      <c r="G147" s="29" t="s">
        <v>14</v>
      </c>
      <c r="H147" s="30" t="s">
        <v>15</v>
      </c>
      <c r="I147" s="30" t="str">
        <f>"Od "&amp;TEXT([1]OsnPodaci!A58,"dd.mm.")&amp;" do "&amp;TEXT([1]OsnPodaci!B58,"dd.mm.")&amp;" tekuće godine"</f>
        <v>Od 01.01. do 30.06. tekuće godine</v>
      </c>
      <c r="J147" s="52" t="str">
        <f>J15</f>
        <v>_____ do _____ prethodne godine</v>
      </c>
    </row>
    <row r="148" spans="1:919" s="37" customFormat="1" ht="11.25" customHeight="1">
      <c r="A148" s="32"/>
      <c r="B148" s="32"/>
      <c r="C148" s="32"/>
      <c r="D148" s="32"/>
      <c r="E148" s="33">
        <v>1</v>
      </c>
      <c r="F148" s="34">
        <v>2</v>
      </c>
      <c r="G148" s="34">
        <v>3</v>
      </c>
      <c r="H148" s="35">
        <v>4</v>
      </c>
      <c r="I148" s="35">
        <v>5</v>
      </c>
      <c r="J148" s="35">
        <v>6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  <c r="IM148" s="36"/>
      <c r="IN148" s="36"/>
      <c r="IO148" s="36"/>
      <c r="IP148" s="36"/>
      <c r="IQ148" s="36"/>
      <c r="IR148" s="36"/>
      <c r="IS148" s="36"/>
      <c r="IT148" s="36"/>
      <c r="IU148" s="36"/>
      <c r="IV148" s="36"/>
      <c r="IW148" s="36"/>
      <c r="IX148" s="36"/>
      <c r="IY148" s="36"/>
      <c r="IZ148" s="36"/>
      <c r="JA148" s="36"/>
      <c r="JB148" s="36"/>
      <c r="JC148" s="36"/>
      <c r="JD148" s="36"/>
      <c r="JE148" s="36"/>
      <c r="JF148" s="36"/>
      <c r="JG148" s="36"/>
      <c r="JH148" s="36"/>
      <c r="JI148" s="36"/>
      <c r="JJ148" s="36"/>
      <c r="JK148" s="36"/>
      <c r="JL148" s="36"/>
      <c r="JM148" s="36"/>
      <c r="JN148" s="36"/>
      <c r="JO148" s="36"/>
      <c r="JP148" s="36"/>
      <c r="JQ148" s="36"/>
      <c r="JR148" s="36"/>
      <c r="JS148" s="36"/>
      <c r="JT148" s="36"/>
      <c r="JU148" s="36"/>
      <c r="JV148" s="36"/>
      <c r="JW148" s="36"/>
      <c r="JX148" s="36"/>
      <c r="JY148" s="36"/>
      <c r="JZ148" s="36"/>
      <c r="KA148" s="36"/>
      <c r="KB148" s="36"/>
      <c r="KC148" s="36"/>
      <c r="KD148" s="36"/>
      <c r="KE148" s="36"/>
      <c r="KF148" s="36"/>
      <c r="KG148" s="36"/>
      <c r="KH148" s="36"/>
      <c r="KI148" s="36"/>
      <c r="KJ148" s="36"/>
      <c r="KK148" s="36"/>
      <c r="KL148" s="36"/>
      <c r="KM148" s="36"/>
      <c r="KN148" s="36"/>
      <c r="KO148" s="36"/>
      <c r="KP148" s="36"/>
      <c r="KQ148" s="36"/>
      <c r="KR148" s="36"/>
      <c r="KS148" s="36"/>
      <c r="KT148" s="36"/>
      <c r="KU148" s="36"/>
      <c r="KV148" s="36"/>
      <c r="KW148" s="36"/>
      <c r="KX148" s="36"/>
      <c r="KY148" s="36"/>
      <c r="KZ148" s="36"/>
      <c r="LA148" s="36"/>
      <c r="LB148" s="36"/>
      <c r="LC148" s="36"/>
      <c r="LD148" s="36"/>
      <c r="LE148" s="36"/>
      <c r="LF148" s="36"/>
      <c r="LG148" s="36"/>
      <c r="LH148" s="36"/>
      <c r="LI148" s="36"/>
      <c r="LJ148" s="36"/>
      <c r="LK148" s="36"/>
      <c r="LL148" s="36"/>
      <c r="LM148" s="36"/>
      <c r="LN148" s="36"/>
      <c r="LO148" s="36"/>
      <c r="LP148" s="36"/>
      <c r="LQ148" s="36"/>
      <c r="LR148" s="36"/>
      <c r="LS148" s="36"/>
      <c r="LT148" s="36"/>
      <c r="LU148" s="36"/>
      <c r="LV148" s="36"/>
      <c r="LW148" s="36"/>
      <c r="LX148" s="36"/>
      <c r="LY148" s="36"/>
      <c r="LZ148" s="36"/>
      <c r="MA148" s="36"/>
      <c r="MB148" s="36"/>
      <c r="MC148" s="36"/>
      <c r="MD148" s="36"/>
      <c r="ME148" s="36"/>
      <c r="MF148" s="36"/>
      <c r="MG148" s="36"/>
      <c r="MH148" s="36"/>
      <c r="MI148" s="36"/>
      <c r="MJ148" s="36"/>
      <c r="MK148" s="36"/>
      <c r="ML148" s="36"/>
      <c r="MM148" s="36"/>
      <c r="MN148" s="36"/>
      <c r="MO148" s="36"/>
      <c r="MP148" s="36"/>
      <c r="MQ148" s="36"/>
      <c r="MR148" s="36"/>
      <c r="MS148" s="36"/>
      <c r="MT148" s="36"/>
      <c r="MU148" s="36"/>
      <c r="MV148" s="36"/>
      <c r="MW148" s="36"/>
      <c r="MX148" s="36"/>
      <c r="MY148" s="36"/>
      <c r="MZ148" s="36"/>
      <c r="NA148" s="36"/>
      <c r="NB148" s="36"/>
      <c r="NC148" s="36"/>
      <c r="ND148" s="36"/>
      <c r="NE148" s="36"/>
      <c r="NF148" s="36"/>
      <c r="NG148" s="36"/>
      <c r="NH148" s="36"/>
      <c r="NI148" s="36"/>
      <c r="NJ148" s="36"/>
      <c r="NK148" s="36"/>
      <c r="NL148" s="36"/>
      <c r="NM148" s="36"/>
      <c r="NN148" s="36"/>
      <c r="NO148" s="36"/>
      <c r="NP148" s="36"/>
      <c r="NQ148" s="36"/>
      <c r="NR148" s="36"/>
      <c r="NS148" s="36"/>
      <c r="NT148" s="36"/>
      <c r="NU148" s="36"/>
      <c r="NV148" s="36"/>
      <c r="NW148" s="36"/>
      <c r="NX148" s="36"/>
      <c r="NY148" s="36"/>
      <c r="NZ148" s="36"/>
      <c r="OA148" s="36"/>
      <c r="OB148" s="36"/>
      <c r="OC148" s="36"/>
      <c r="OD148" s="36"/>
      <c r="OE148" s="36"/>
      <c r="OF148" s="36"/>
      <c r="OG148" s="36"/>
      <c r="OH148" s="36"/>
      <c r="OI148" s="36"/>
      <c r="OJ148" s="36"/>
      <c r="OK148" s="36"/>
      <c r="OL148" s="36"/>
      <c r="OM148" s="36"/>
      <c r="ON148" s="36"/>
      <c r="OO148" s="36"/>
      <c r="OP148" s="36"/>
      <c r="OQ148" s="36"/>
      <c r="OR148" s="36"/>
      <c r="OS148" s="36"/>
      <c r="OT148" s="36"/>
      <c r="OU148" s="36"/>
      <c r="OV148" s="36"/>
      <c r="OW148" s="36"/>
      <c r="OX148" s="36"/>
      <c r="OY148" s="36"/>
      <c r="OZ148" s="36"/>
      <c r="PA148" s="36"/>
      <c r="PB148" s="36"/>
      <c r="PC148" s="36"/>
      <c r="PD148" s="36"/>
      <c r="PE148" s="36"/>
      <c r="PF148" s="36"/>
      <c r="PG148" s="36"/>
      <c r="PH148" s="36"/>
      <c r="PI148" s="36"/>
      <c r="PJ148" s="36"/>
      <c r="PK148" s="36"/>
      <c r="PL148" s="36"/>
      <c r="PM148" s="36"/>
      <c r="PN148" s="36"/>
      <c r="PO148" s="36"/>
      <c r="PP148" s="36"/>
      <c r="PQ148" s="36"/>
      <c r="PR148" s="36"/>
      <c r="PS148" s="36"/>
      <c r="PT148" s="36"/>
      <c r="PU148" s="36"/>
      <c r="PV148" s="36"/>
      <c r="PW148" s="36"/>
      <c r="PX148" s="36"/>
      <c r="PY148" s="36"/>
      <c r="PZ148" s="36"/>
      <c r="QA148" s="36"/>
      <c r="QB148" s="36"/>
      <c r="QC148" s="36"/>
      <c r="QD148" s="36"/>
      <c r="QE148" s="36"/>
      <c r="QF148" s="36"/>
      <c r="QG148" s="36"/>
      <c r="QH148" s="36"/>
      <c r="QI148" s="36"/>
      <c r="QJ148" s="36"/>
      <c r="QK148" s="36"/>
      <c r="QL148" s="36"/>
      <c r="QM148" s="36"/>
      <c r="QN148" s="36"/>
      <c r="QO148" s="36"/>
      <c r="QP148" s="36"/>
      <c r="QQ148" s="36"/>
      <c r="QR148" s="36"/>
      <c r="QS148" s="36"/>
      <c r="QT148" s="36"/>
      <c r="QU148" s="36"/>
      <c r="QV148" s="36"/>
      <c r="QW148" s="36"/>
      <c r="QX148" s="36"/>
      <c r="QY148" s="36"/>
      <c r="QZ148" s="36"/>
      <c r="RA148" s="36"/>
      <c r="RB148" s="36"/>
      <c r="RC148" s="36"/>
      <c r="RD148" s="36"/>
      <c r="RE148" s="36"/>
      <c r="RF148" s="36"/>
      <c r="RG148" s="36"/>
      <c r="RH148" s="36"/>
      <c r="RI148" s="36"/>
      <c r="RJ148" s="36"/>
      <c r="RK148" s="36"/>
      <c r="RL148" s="36"/>
      <c r="RM148" s="36"/>
      <c r="RN148" s="36"/>
      <c r="RO148" s="36"/>
      <c r="RP148" s="36"/>
      <c r="RQ148" s="36"/>
      <c r="RR148" s="36"/>
      <c r="RS148" s="36"/>
      <c r="RT148" s="36"/>
      <c r="RU148" s="36"/>
      <c r="RV148" s="36"/>
      <c r="RW148" s="36"/>
      <c r="RX148" s="36"/>
      <c r="RY148" s="36"/>
      <c r="RZ148" s="36"/>
      <c r="SA148" s="36"/>
      <c r="SB148" s="36"/>
      <c r="SC148" s="36"/>
      <c r="SD148" s="36"/>
      <c r="SE148" s="36"/>
      <c r="SF148" s="36"/>
      <c r="SG148" s="36"/>
      <c r="SH148" s="36"/>
      <c r="SI148" s="36"/>
      <c r="SJ148" s="36"/>
      <c r="SK148" s="36"/>
      <c r="SL148" s="36"/>
      <c r="SM148" s="36"/>
      <c r="SN148" s="36"/>
      <c r="SO148" s="36"/>
      <c r="SP148" s="36"/>
      <c r="SQ148" s="36"/>
      <c r="SR148" s="36"/>
      <c r="SS148" s="36"/>
      <c r="ST148" s="36"/>
      <c r="SU148" s="36"/>
      <c r="SV148" s="36"/>
      <c r="SW148" s="36"/>
      <c r="SX148" s="36"/>
      <c r="SY148" s="36"/>
      <c r="SZ148" s="36"/>
      <c r="TA148" s="36"/>
      <c r="TB148" s="36"/>
      <c r="TC148" s="36"/>
      <c r="TD148" s="36"/>
      <c r="TE148" s="36"/>
      <c r="TF148" s="36"/>
      <c r="TG148" s="36"/>
      <c r="TH148" s="36"/>
      <c r="TI148" s="36"/>
      <c r="TJ148" s="36"/>
      <c r="TK148" s="36"/>
      <c r="TL148" s="36"/>
      <c r="TM148" s="36"/>
      <c r="TN148" s="36"/>
      <c r="TO148" s="36"/>
      <c r="TP148" s="36"/>
      <c r="TQ148" s="36"/>
      <c r="TR148" s="36"/>
      <c r="TS148" s="36"/>
      <c r="TT148" s="36"/>
      <c r="TU148" s="36"/>
      <c r="TV148" s="36"/>
      <c r="TW148" s="36"/>
      <c r="TX148" s="36"/>
      <c r="TY148" s="36"/>
      <c r="TZ148" s="36"/>
      <c r="UA148" s="36"/>
      <c r="UB148" s="36"/>
      <c r="UC148" s="36"/>
      <c r="UD148" s="36"/>
      <c r="UE148" s="36"/>
      <c r="UF148" s="36"/>
      <c r="UG148" s="36"/>
      <c r="UH148" s="36"/>
      <c r="UI148" s="36"/>
      <c r="UJ148" s="36"/>
      <c r="UK148" s="36"/>
      <c r="UL148" s="36"/>
      <c r="UM148" s="36"/>
      <c r="UN148" s="36"/>
      <c r="UO148" s="36"/>
      <c r="UP148" s="36"/>
      <c r="UQ148" s="36"/>
      <c r="UR148" s="36"/>
      <c r="US148" s="36"/>
      <c r="UT148" s="36"/>
      <c r="UU148" s="36"/>
      <c r="UV148" s="36"/>
      <c r="UW148" s="36"/>
      <c r="UX148" s="36"/>
      <c r="UY148" s="36"/>
      <c r="UZ148" s="36"/>
      <c r="VA148" s="36"/>
      <c r="VB148" s="36"/>
      <c r="VC148" s="36"/>
      <c r="VD148" s="36"/>
      <c r="VE148" s="36"/>
      <c r="VF148" s="36"/>
      <c r="VG148" s="36"/>
      <c r="VH148" s="36"/>
      <c r="VI148" s="36"/>
      <c r="VJ148" s="36"/>
      <c r="VK148" s="36"/>
      <c r="VL148" s="36"/>
      <c r="VM148" s="36"/>
      <c r="VN148" s="36"/>
      <c r="VO148" s="36"/>
      <c r="VP148" s="36"/>
      <c r="VQ148" s="36"/>
      <c r="VR148" s="36"/>
      <c r="VS148" s="36"/>
      <c r="VT148" s="36"/>
      <c r="VU148" s="36"/>
      <c r="VV148" s="36"/>
      <c r="VW148" s="36"/>
      <c r="VX148" s="36"/>
      <c r="VY148" s="36"/>
      <c r="VZ148" s="36"/>
      <c r="WA148" s="36"/>
      <c r="WB148" s="36"/>
      <c r="WC148" s="36"/>
      <c r="WD148" s="36"/>
      <c r="WE148" s="36"/>
      <c r="WF148" s="36"/>
      <c r="WG148" s="36"/>
      <c r="WH148" s="36"/>
      <c r="WI148" s="36"/>
      <c r="WJ148" s="36"/>
      <c r="WK148" s="36"/>
      <c r="WL148" s="36"/>
      <c r="WM148" s="36"/>
      <c r="WN148" s="36"/>
      <c r="WO148" s="36"/>
      <c r="WP148" s="36"/>
      <c r="WQ148" s="36"/>
      <c r="WR148" s="36"/>
      <c r="WS148" s="36"/>
      <c r="WT148" s="36"/>
      <c r="WU148" s="36"/>
      <c r="WV148" s="36"/>
      <c r="WW148" s="36"/>
      <c r="WX148" s="36"/>
      <c r="WY148" s="36"/>
      <c r="WZ148" s="36"/>
      <c r="XA148" s="36"/>
      <c r="XB148" s="36"/>
      <c r="XC148" s="36"/>
      <c r="XD148" s="36"/>
      <c r="XE148" s="36"/>
      <c r="XF148" s="36"/>
      <c r="XG148" s="36"/>
      <c r="XH148" s="36"/>
      <c r="XI148" s="36"/>
      <c r="XJ148" s="36"/>
      <c r="XK148" s="36"/>
      <c r="XL148" s="36"/>
      <c r="XM148" s="36"/>
      <c r="XN148" s="36"/>
      <c r="XO148" s="36"/>
      <c r="XP148" s="36"/>
      <c r="XQ148" s="36"/>
      <c r="XR148" s="36"/>
      <c r="XS148" s="36"/>
      <c r="XT148" s="36"/>
      <c r="XU148" s="36"/>
      <c r="XV148" s="36"/>
      <c r="XW148" s="36"/>
      <c r="XX148" s="36"/>
      <c r="XY148" s="36"/>
      <c r="XZ148" s="36"/>
      <c r="YA148" s="36"/>
      <c r="YB148" s="36"/>
      <c r="YC148" s="36"/>
      <c r="YD148" s="36"/>
      <c r="YE148" s="36"/>
      <c r="YF148" s="36"/>
      <c r="YG148" s="36"/>
      <c r="YH148" s="36"/>
      <c r="YI148" s="36"/>
      <c r="YJ148" s="36"/>
      <c r="YK148" s="36"/>
      <c r="YL148" s="36"/>
      <c r="YM148" s="36"/>
      <c r="YN148" s="36"/>
      <c r="YO148" s="36"/>
      <c r="YP148" s="36"/>
      <c r="YQ148" s="36"/>
      <c r="YR148" s="36"/>
      <c r="YS148" s="36"/>
      <c r="YT148" s="36"/>
      <c r="YU148" s="36"/>
      <c r="YV148" s="36"/>
      <c r="YW148" s="36"/>
      <c r="YX148" s="36"/>
      <c r="YY148" s="36"/>
      <c r="YZ148" s="36"/>
      <c r="ZA148" s="36"/>
      <c r="ZB148" s="36"/>
      <c r="ZC148" s="36"/>
      <c r="ZD148" s="36"/>
      <c r="ZE148" s="36"/>
      <c r="ZF148" s="36"/>
      <c r="ZG148" s="36"/>
      <c r="ZH148" s="36"/>
      <c r="ZI148" s="36"/>
      <c r="ZJ148" s="36"/>
      <c r="ZK148" s="36"/>
      <c r="ZL148" s="36"/>
      <c r="ZM148" s="36"/>
      <c r="ZN148" s="36"/>
      <c r="ZO148" s="36"/>
      <c r="ZP148" s="36"/>
      <c r="ZQ148" s="36"/>
      <c r="ZR148" s="36"/>
      <c r="ZS148" s="36"/>
      <c r="ZT148" s="36"/>
      <c r="ZU148" s="36"/>
      <c r="ZV148" s="36"/>
      <c r="ZW148" s="36"/>
      <c r="ZX148" s="36"/>
      <c r="ZY148" s="36"/>
      <c r="ZZ148" s="36"/>
      <c r="AAA148" s="36"/>
      <c r="AAB148" s="36"/>
      <c r="AAC148" s="36"/>
      <c r="AAD148" s="36"/>
      <c r="AAE148" s="36"/>
      <c r="AAF148" s="36"/>
      <c r="AAG148" s="36"/>
      <c r="AAH148" s="36"/>
      <c r="AAI148" s="36"/>
      <c r="AAJ148" s="36"/>
      <c r="AAK148" s="36"/>
      <c r="AAL148" s="36"/>
      <c r="AAM148" s="36"/>
      <c r="AAN148" s="36"/>
      <c r="AAO148" s="36"/>
      <c r="AAP148" s="36"/>
      <c r="AAQ148" s="36"/>
      <c r="AAR148" s="36"/>
      <c r="AAS148" s="36"/>
      <c r="AAT148" s="36"/>
      <c r="AAU148" s="36"/>
      <c r="AAV148" s="36"/>
      <c r="AAW148" s="36"/>
      <c r="AAX148" s="36"/>
      <c r="AAY148" s="36"/>
      <c r="AAZ148" s="36"/>
      <c r="ABA148" s="36"/>
      <c r="ABB148" s="36"/>
      <c r="ABC148" s="36"/>
      <c r="ABD148" s="36"/>
      <c r="ABE148" s="36"/>
      <c r="ABF148" s="36"/>
      <c r="ABG148" s="36"/>
      <c r="ABH148" s="36"/>
      <c r="ABI148" s="36"/>
      <c r="ABJ148" s="36"/>
      <c r="ABK148" s="36"/>
      <c r="ABL148" s="36"/>
      <c r="ABM148" s="36"/>
      <c r="ABN148" s="36"/>
      <c r="ABO148" s="36"/>
      <c r="ABP148" s="36"/>
      <c r="ABQ148" s="36"/>
      <c r="ABR148" s="36"/>
      <c r="ABS148" s="36"/>
      <c r="ABT148" s="36"/>
      <c r="ABU148" s="36"/>
      <c r="ABV148" s="36"/>
      <c r="ABW148" s="36"/>
      <c r="ABX148" s="36"/>
      <c r="ABY148" s="36"/>
      <c r="ABZ148" s="36"/>
      <c r="ACA148" s="36"/>
      <c r="ACB148" s="36"/>
      <c r="ACC148" s="36"/>
      <c r="ACD148" s="36"/>
      <c r="ACE148" s="36"/>
      <c r="ACF148" s="36"/>
      <c r="ACG148" s="36"/>
      <c r="ACH148" s="36"/>
      <c r="ACI148" s="36"/>
      <c r="ACJ148" s="36"/>
      <c r="ACK148" s="36"/>
      <c r="ACL148" s="36"/>
      <c r="ACM148" s="36"/>
      <c r="ACN148" s="36"/>
      <c r="ACO148" s="36"/>
      <c r="ACP148" s="36"/>
      <c r="ACQ148" s="36"/>
      <c r="ACR148" s="36"/>
      <c r="ACS148" s="36"/>
      <c r="ACT148" s="36"/>
      <c r="ACU148" s="36"/>
      <c r="ACV148" s="36"/>
      <c r="ACW148" s="36"/>
      <c r="ACX148" s="36"/>
      <c r="ACY148" s="36"/>
      <c r="ACZ148" s="36"/>
      <c r="ADA148" s="36"/>
      <c r="ADB148" s="36"/>
      <c r="ADC148" s="36"/>
      <c r="ADD148" s="36"/>
      <c r="ADE148" s="36"/>
      <c r="ADF148" s="36"/>
      <c r="ADG148" s="36"/>
      <c r="ADH148" s="36"/>
      <c r="ADI148" s="36"/>
      <c r="ADJ148" s="36"/>
      <c r="ADK148" s="36"/>
      <c r="ADL148" s="36"/>
      <c r="ADM148" s="36"/>
      <c r="ADN148" s="36"/>
      <c r="ADO148" s="36"/>
      <c r="ADP148" s="36"/>
      <c r="ADQ148" s="36"/>
      <c r="ADR148" s="36"/>
      <c r="ADS148" s="36"/>
      <c r="ADT148" s="36"/>
      <c r="ADU148" s="36"/>
      <c r="ADV148" s="36"/>
      <c r="ADW148" s="36"/>
      <c r="ADX148" s="36"/>
      <c r="ADY148" s="36"/>
      <c r="ADZ148" s="36"/>
      <c r="AEA148" s="36"/>
      <c r="AEB148" s="36"/>
      <c r="AEC148" s="36"/>
      <c r="AED148" s="36"/>
      <c r="AEE148" s="36"/>
      <c r="AEF148" s="36"/>
      <c r="AEG148" s="36"/>
      <c r="AEH148" s="36"/>
      <c r="AEI148" s="36"/>
      <c r="AEJ148" s="36"/>
      <c r="AEK148" s="36"/>
      <c r="AEL148" s="36"/>
      <c r="AEM148" s="36"/>
      <c r="AEN148" s="36"/>
      <c r="AEO148" s="36"/>
      <c r="AEP148" s="36"/>
      <c r="AEQ148" s="36"/>
      <c r="AER148" s="36"/>
      <c r="AES148" s="36"/>
      <c r="AET148" s="36"/>
      <c r="AEU148" s="36"/>
      <c r="AEV148" s="36"/>
      <c r="AEW148" s="36"/>
      <c r="AEX148" s="36"/>
      <c r="AEY148" s="36"/>
      <c r="AEZ148" s="36"/>
      <c r="AFA148" s="36"/>
      <c r="AFB148" s="36"/>
      <c r="AFC148" s="36"/>
      <c r="AFD148" s="36"/>
      <c r="AFE148" s="36"/>
      <c r="AFF148" s="36"/>
      <c r="AFG148" s="36"/>
      <c r="AFH148" s="36"/>
      <c r="AFI148" s="36"/>
      <c r="AFJ148" s="36"/>
      <c r="AFK148" s="36"/>
      <c r="AFL148" s="36"/>
      <c r="AFM148" s="36"/>
      <c r="AFN148" s="36"/>
      <c r="AFO148" s="36"/>
      <c r="AFP148" s="36"/>
      <c r="AFQ148" s="36"/>
      <c r="AFR148" s="36"/>
      <c r="AFS148" s="36"/>
      <c r="AFT148" s="36"/>
      <c r="AFU148" s="36"/>
      <c r="AFV148" s="36"/>
      <c r="AFW148" s="36"/>
      <c r="AFX148" s="36"/>
      <c r="AFY148" s="36"/>
      <c r="AFZ148" s="36"/>
      <c r="AGA148" s="36"/>
      <c r="AGB148" s="36"/>
      <c r="AGC148" s="36"/>
      <c r="AGD148" s="36"/>
      <c r="AGE148" s="36"/>
      <c r="AGF148" s="36"/>
      <c r="AGG148" s="36"/>
      <c r="AGH148" s="36"/>
      <c r="AGI148" s="36"/>
      <c r="AGJ148" s="36"/>
      <c r="AGK148" s="36"/>
      <c r="AGL148" s="36"/>
      <c r="AGM148" s="36"/>
      <c r="AGN148" s="36"/>
      <c r="AGO148" s="36"/>
      <c r="AGP148" s="36"/>
      <c r="AGQ148" s="36"/>
      <c r="AGR148" s="36"/>
      <c r="AGS148" s="36"/>
      <c r="AGT148" s="36"/>
      <c r="AGU148" s="36"/>
      <c r="AGV148" s="36"/>
      <c r="AGW148" s="36"/>
      <c r="AGX148" s="36"/>
      <c r="AGY148" s="36"/>
      <c r="AGZ148" s="36"/>
      <c r="AHA148" s="36"/>
      <c r="AHB148" s="36"/>
      <c r="AHC148" s="36"/>
      <c r="AHD148" s="36"/>
      <c r="AHE148" s="36"/>
      <c r="AHF148" s="36"/>
      <c r="AHG148" s="36"/>
      <c r="AHH148" s="36"/>
      <c r="AHI148" s="36"/>
      <c r="AHJ148" s="36"/>
      <c r="AHK148" s="36"/>
      <c r="AHL148" s="36"/>
      <c r="AHM148" s="36"/>
      <c r="AHN148" s="36"/>
      <c r="AHO148" s="36"/>
      <c r="AHP148" s="36"/>
      <c r="AHQ148" s="36"/>
      <c r="AHR148" s="36"/>
      <c r="AHS148" s="36"/>
      <c r="AHT148" s="36"/>
      <c r="AHU148" s="36"/>
      <c r="AHV148" s="36"/>
      <c r="AHW148" s="36"/>
      <c r="AHX148" s="36"/>
      <c r="AHY148" s="36"/>
      <c r="AHZ148" s="36"/>
      <c r="AIA148" s="36"/>
      <c r="AIB148" s="36"/>
      <c r="AIC148" s="36"/>
      <c r="AID148" s="36"/>
      <c r="AIE148" s="36"/>
      <c r="AIF148" s="36"/>
      <c r="AIG148" s="36"/>
      <c r="AIH148" s="36"/>
      <c r="AII148" s="36"/>
    </row>
    <row r="149" spans="1:919" s="7" customFormat="1" ht="12.75" customHeight="1">
      <c r="A149" s="1">
        <v>1.19</v>
      </c>
      <c r="B149" s="1">
        <v>2.6799999999999899</v>
      </c>
      <c r="C149" s="1" t="str">
        <f t="shared" ref="C149:D156" si="5">IF(LEN(I149)=0,"",1+ABS((I149*A149)/LEN(I149))+A149)</f>
        <v/>
      </c>
      <c r="D149" s="1" t="str">
        <f t="shared" si="5"/>
        <v/>
      </c>
      <c r="E149" s="53" t="s">
        <v>31</v>
      </c>
      <c r="F149" s="54" t="s">
        <v>189</v>
      </c>
      <c r="G149" s="55"/>
      <c r="H149" s="56">
        <v>316</v>
      </c>
      <c r="I149" s="45"/>
      <c r="J149" s="45"/>
    </row>
    <row r="150" spans="1:919" s="7" customFormat="1" ht="12.75" customHeight="1">
      <c r="A150" s="1">
        <v>1.2</v>
      </c>
      <c r="B150" s="1">
        <v>2.6899999999999902</v>
      </c>
      <c r="C150" s="1" t="str">
        <f t="shared" si="5"/>
        <v/>
      </c>
      <c r="D150" s="1" t="str">
        <f t="shared" si="5"/>
        <v/>
      </c>
      <c r="E150" s="53" t="s">
        <v>32</v>
      </c>
      <c r="F150" s="54" t="s">
        <v>190</v>
      </c>
      <c r="G150" s="55"/>
      <c r="H150" s="56">
        <v>317</v>
      </c>
      <c r="I150" s="45"/>
      <c r="J150" s="45"/>
    </row>
    <row r="151" spans="1:919" s="7" customFormat="1" ht="12.75" customHeight="1">
      <c r="A151" s="1">
        <v>1.21</v>
      </c>
      <c r="B151" s="1">
        <v>2.69999999999999</v>
      </c>
      <c r="C151" s="1" t="str">
        <f t="shared" si="5"/>
        <v/>
      </c>
      <c r="D151" s="1" t="str">
        <f t="shared" si="5"/>
        <v/>
      </c>
      <c r="E151" s="53" t="s">
        <v>71</v>
      </c>
      <c r="F151" s="54" t="s">
        <v>191</v>
      </c>
      <c r="G151" s="55"/>
      <c r="H151" s="56">
        <v>318</v>
      </c>
      <c r="I151" s="45"/>
      <c r="J151" s="45"/>
    </row>
    <row r="152" spans="1:919" s="7" customFormat="1" ht="12.75" customHeight="1">
      <c r="A152" s="1">
        <v>1.22</v>
      </c>
      <c r="B152" s="1">
        <v>2.71</v>
      </c>
      <c r="C152" s="1">
        <f t="shared" si="5"/>
        <v>4510.8519999999999</v>
      </c>
      <c r="D152" s="1">
        <f t="shared" si="5"/>
        <v>21176.398000000001</v>
      </c>
      <c r="E152" s="59" t="s">
        <v>192</v>
      </c>
      <c r="F152" s="57" t="s">
        <v>193</v>
      </c>
      <c r="G152" s="55"/>
      <c r="H152" s="56">
        <v>319</v>
      </c>
      <c r="I152" s="45">
        <v>18478</v>
      </c>
      <c r="J152" s="45">
        <v>39064</v>
      </c>
    </row>
    <row r="153" spans="1:919" s="7" customFormat="1" ht="12.75" customHeight="1">
      <c r="A153" s="1">
        <v>1.23</v>
      </c>
      <c r="B153" s="1">
        <v>2.72</v>
      </c>
      <c r="C153" s="1" t="str">
        <f t="shared" si="5"/>
        <v/>
      </c>
      <c r="D153" s="1" t="str">
        <f t="shared" si="5"/>
        <v/>
      </c>
      <c r="E153" s="59" t="s">
        <v>194</v>
      </c>
      <c r="F153" s="57" t="s">
        <v>195</v>
      </c>
      <c r="G153" s="55"/>
      <c r="H153" s="56">
        <v>320</v>
      </c>
      <c r="I153" s="45"/>
      <c r="J153" s="45"/>
    </row>
    <row r="154" spans="1:919" s="7" customFormat="1" ht="12.75" customHeight="1">
      <c r="A154" s="1">
        <v>1.24</v>
      </c>
      <c r="B154" s="1">
        <v>2.73</v>
      </c>
      <c r="C154" s="1" t="str">
        <f t="shared" si="5"/>
        <v/>
      </c>
      <c r="D154" s="1" t="str">
        <f t="shared" si="5"/>
        <v/>
      </c>
      <c r="E154" s="59" t="s">
        <v>196</v>
      </c>
      <c r="F154" s="61" t="s">
        <v>197</v>
      </c>
      <c r="G154" s="55"/>
      <c r="H154" s="56">
        <v>321</v>
      </c>
      <c r="I154" s="45"/>
      <c r="J154" s="45"/>
    </row>
    <row r="155" spans="1:919" s="7" customFormat="1" ht="12.75" customHeight="1">
      <c r="A155" s="1">
        <v>1.25</v>
      </c>
      <c r="B155" s="1">
        <v>2.74</v>
      </c>
      <c r="C155" s="1">
        <f t="shared" si="5"/>
        <v>4621.75</v>
      </c>
      <c r="D155" s="1">
        <f t="shared" si="5"/>
        <v>21410.812000000005</v>
      </c>
      <c r="E155" s="59" t="s">
        <v>198</v>
      </c>
      <c r="F155" s="57" t="s">
        <v>199</v>
      </c>
      <c r="G155" s="55"/>
      <c r="H155" s="56">
        <v>322</v>
      </c>
      <c r="I155" s="45">
        <v>18478</v>
      </c>
      <c r="J155" s="45">
        <v>39064</v>
      </c>
    </row>
    <row r="156" spans="1:919" s="7" customFormat="1" ht="12.75" customHeight="1">
      <c r="A156" s="1">
        <v>1.26</v>
      </c>
      <c r="B156" s="1">
        <v>2.75</v>
      </c>
      <c r="C156" s="1" t="str">
        <f t="shared" si="5"/>
        <v/>
      </c>
      <c r="D156" s="1" t="str">
        <f t="shared" si="5"/>
        <v/>
      </c>
      <c r="E156" s="59" t="s">
        <v>200</v>
      </c>
      <c r="F156" s="57" t="s">
        <v>201</v>
      </c>
      <c r="G156" s="55"/>
      <c r="H156" s="56">
        <v>323</v>
      </c>
      <c r="I156" s="45"/>
      <c r="J156" s="45"/>
    </row>
    <row r="157" spans="1:919" s="7" customFormat="1" ht="12.75" customHeight="1">
      <c r="A157" s="1"/>
      <c r="B157" s="1"/>
      <c r="C157" s="1"/>
      <c r="D157" s="1"/>
      <c r="E157" s="53"/>
      <c r="F157" s="61" t="s">
        <v>202</v>
      </c>
      <c r="G157" s="57"/>
      <c r="H157" s="56"/>
      <c r="I157" s="42"/>
      <c r="J157" s="42"/>
    </row>
    <row r="158" spans="1:919" s="7" customFormat="1" ht="12.75" customHeight="1">
      <c r="A158" s="1">
        <v>1.28</v>
      </c>
      <c r="B158" s="1">
        <v>2.76</v>
      </c>
      <c r="C158" s="1" t="str">
        <f t="shared" ref="C158:D173" si="6">IF(LEN(I158)=0,"",1+ABS((I158*A158)/LEN(I158))+A158)</f>
        <v/>
      </c>
      <c r="D158" s="1" t="str">
        <f t="shared" si="6"/>
        <v/>
      </c>
      <c r="E158" s="59" t="s">
        <v>203</v>
      </c>
      <c r="F158" s="57" t="s">
        <v>204</v>
      </c>
      <c r="G158" s="55"/>
      <c r="H158" s="56">
        <v>324</v>
      </c>
      <c r="I158" s="45"/>
      <c r="J158" s="45"/>
    </row>
    <row r="159" spans="1:919" s="7" customFormat="1" ht="12.75" customHeight="1">
      <c r="A159" s="1">
        <v>1.29</v>
      </c>
      <c r="B159" s="1">
        <v>2.77</v>
      </c>
      <c r="C159" s="1" t="str">
        <f t="shared" si="6"/>
        <v/>
      </c>
      <c r="D159" s="1" t="str">
        <f t="shared" si="6"/>
        <v/>
      </c>
      <c r="E159" s="53" t="s">
        <v>20</v>
      </c>
      <c r="F159" s="57" t="s">
        <v>205</v>
      </c>
      <c r="G159" s="55"/>
      <c r="H159" s="56">
        <v>325</v>
      </c>
      <c r="I159" s="45"/>
      <c r="J159" s="45"/>
    </row>
    <row r="160" spans="1:919" s="7" customFormat="1" ht="12.75" customHeight="1">
      <c r="A160" s="1">
        <v>1.3</v>
      </c>
      <c r="B160" s="1">
        <v>2.78</v>
      </c>
      <c r="C160" s="1" t="str">
        <f t="shared" si="6"/>
        <v/>
      </c>
      <c r="D160" s="1" t="str">
        <f t="shared" si="6"/>
        <v/>
      </c>
      <c r="E160" s="53" t="s">
        <v>22</v>
      </c>
      <c r="F160" s="54" t="s">
        <v>206</v>
      </c>
      <c r="G160" s="55"/>
      <c r="H160" s="56">
        <v>326</v>
      </c>
      <c r="I160" s="45"/>
      <c r="J160" s="45"/>
    </row>
    <row r="161" spans="1:10" s="7" customFormat="1" ht="12.75" customHeight="1">
      <c r="A161" s="1">
        <v>1.31</v>
      </c>
      <c r="B161" s="1">
        <v>2.79</v>
      </c>
      <c r="C161" s="1" t="str">
        <f t="shared" si="6"/>
        <v/>
      </c>
      <c r="D161" s="1" t="str">
        <f t="shared" si="6"/>
        <v/>
      </c>
      <c r="E161" s="53" t="s">
        <v>24</v>
      </c>
      <c r="F161" s="54" t="s">
        <v>207</v>
      </c>
      <c r="G161" s="55"/>
      <c r="H161" s="56">
        <v>327</v>
      </c>
      <c r="I161" s="45"/>
      <c r="J161" s="45"/>
    </row>
    <row r="162" spans="1:10" s="7" customFormat="1" ht="12.75" customHeight="1">
      <c r="A162" s="1">
        <v>1.32</v>
      </c>
      <c r="B162" s="1">
        <v>2.8</v>
      </c>
      <c r="C162" s="1" t="str">
        <f t="shared" si="6"/>
        <v/>
      </c>
      <c r="D162" s="1" t="str">
        <f t="shared" si="6"/>
        <v/>
      </c>
      <c r="E162" s="53" t="s">
        <v>26</v>
      </c>
      <c r="F162" s="54" t="s">
        <v>208</v>
      </c>
      <c r="G162" s="55"/>
      <c r="H162" s="56">
        <v>328</v>
      </c>
      <c r="I162" s="45"/>
      <c r="J162" s="45"/>
    </row>
    <row r="163" spans="1:10" s="7" customFormat="1" ht="12.75" customHeight="1">
      <c r="A163" s="1">
        <v>1.33</v>
      </c>
      <c r="B163" s="1">
        <v>2.81</v>
      </c>
      <c r="C163" s="1" t="str">
        <f t="shared" si="6"/>
        <v/>
      </c>
      <c r="D163" s="1" t="str">
        <f t="shared" si="6"/>
        <v/>
      </c>
      <c r="E163" s="53" t="s">
        <v>45</v>
      </c>
      <c r="F163" s="54" t="s">
        <v>209</v>
      </c>
      <c r="G163" s="55"/>
      <c r="H163" s="56">
        <v>329</v>
      </c>
      <c r="I163" s="45"/>
      <c r="J163" s="45"/>
    </row>
    <row r="164" spans="1:10" s="7" customFormat="1" ht="12.75" customHeight="1">
      <c r="A164" s="1">
        <v>1.34</v>
      </c>
      <c r="B164" s="1">
        <v>2.82</v>
      </c>
      <c r="C164" s="1" t="str">
        <f t="shared" si="6"/>
        <v/>
      </c>
      <c r="D164" s="1" t="str">
        <f t="shared" si="6"/>
        <v/>
      </c>
      <c r="E164" s="53" t="s">
        <v>47</v>
      </c>
      <c r="F164" s="54" t="s">
        <v>210</v>
      </c>
      <c r="G164" s="55"/>
      <c r="H164" s="56">
        <v>330</v>
      </c>
      <c r="I164" s="45"/>
      <c r="J164" s="45"/>
    </row>
    <row r="165" spans="1:10" s="7" customFormat="1" ht="12.75" customHeight="1">
      <c r="A165" s="1">
        <v>1.35</v>
      </c>
      <c r="B165" s="1">
        <v>2.83</v>
      </c>
      <c r="C165" s="1" t="str">
        <f t="shared" si="6"/>
        <v/>
      </c>
      <c r="D165" s="1" t="str">
        <f t="shared" si="6"/>
        <v/>
      </c>
      <c r="E165" s="53" t="s">
        <v>28</v>
      </c>
      <c r="F165" s="57" t="s">
        <v>211</v>
      </c>
      <c r="G165" s="55"/>
      <c r="H165" s="56">
        <v>331</v>
      </c>
      <c r="I165" s="45"/>
      <c r="J165" s="45"/>
    </row>
    <row r="166" spans="1:10" s="7" customFormat="1" ht="12.75" customHeight="1">
      <c r="A166" s="1">
        <v>1.36</v>
      </c>
      <c r="B166" s="1">
        <v>2.84</v>
      </c>
      <c r="C166" s="1" t="str">
        <f t="shared" si="6"/>
        <v/>
      </c>
      <c r="D166" s="1" t="str">
        <f t="shared" si="6"/>
        <v/>
      </c>
      <c r="E166" s="53" t="s">
        <v>30</v>
      </c>
      <c r="F166" s="54" t="s">
        <v>212</v>
      </c>
      <c r="G166" s="55"/>
      <c r="H166" s="56">
        <v>332</v>
      </c>
      <c r="I166" s="45"/>
      <c r="J166" s="45"/>
    </row>
    <row r="167" spans="1:10" s="7" customFormat="1" ht="12.75" customHeight="1">
      <c r="A167" s="1">
        <v>1.37</v>
      </c>
      <c r="B167" s="1">
        <v>2.85</v>
      </c>
      <c r="C167" s="1" t="str">
        <f t="shared" si="6"/>
        <v/>
      </c>
      <c r="D167" s="1" t="str">
        <f t="shared" si="6"/>
        <v/>
      </c>
      <c r="E167" s="53" t="s">
        <v>31</v>
      </c>
      <c r="F167" s="54" t="s">
        <v>213</v>
      </c>
      <c r="G167" s="55"/>
      <c r="H167" s="56">
        <v>333</v>
      </c>
      <c r="I167" s="45"/>
      <c r="J167" s="45"/>
    </row>
    <row r="168" spans="1:10" s="7" customFormat="1" ht="12.75" customHeight="1">
      <c r="A168" s="1">
        <v>1.38</v>
      </c>
      <c r="B168" s="1">
        <v>2.86</v>
      </c>
      <c r="C168" s="1" t="str">
        <f t="shared" si="6"/>
        <v/>
      </c>
      <c r="D168" s="1" t="str">
        <f t="shared" si="6"/>
        <v/>
      </c>
      <c r="E168" s="53" t="s">
        <v>32</v>
      </c>
      <c r="F168" s="54" t="s">
        <v>214</v>
      </c>
      <c r="G168" s="55"/>
      <c r="H168" s="56">
        <v>334</v>
      </c>
      <c r="I168" s="45"/>
      <c r="J168" s="45"/>
    </row>
    <row r="169" spans="1:10" s="7" customFormat="1" ht="12.75" customHeight="1">
      <c r="A169" s="1">
        <v>1.39</v>
      </c>
      <c r="B169" s="1">
        <v>2.87</v>
      </c>
      <c r="C169" s="1" t="str">
        <f t="shared" si="6"/>
        <v/>
      </c>
      <c r="D169" s="1" t="str">
        <f t="shared" si="6"/>
        <v/>
      </c>
      <c r="E169" s="53" t="s">
        <v>71</v>
      </c>
      <c r="F169" s="54" t="s">
        <v>215</v>
      </c>
      <c r="G169" s="55"/>
      <c r="H169" s="56">
        <v>335</v>
      </c>
      <c r="I169" s="45"/>
      <c r="J169" s="45"/>
    </row>
    <row r="170" spans="1:10" s="7" customFormat="1" ht="12.75" customHeight="1">
      <c r="A170" s="1">
        <v>1.4</v>
      </c>
      <c r="B170" s="1">
        <v>2.88</v>
      </c>
      <c r="C170" s="1" t="str">
        <f t="shared" si="6"/>
        <v/>
      </c>
      <c r="D170" s="1" t="str">
        <f t="shared" si="6"/>
        <v/>
      </c>
      <c r="E170" s="53" t="s">
        <v>73</v>
      </c>
      <c r="F170" s="54" t="s">
        <v>208</v>
      </c>
      <c r="G170" s="55"/>
      <c r="H170" s="56">
        <v>336</v>
      </c>
      <c r="I170" s="45"/>
      <c r="J170" s="45"/>
    </row>
    <row r="171" spans="1:10" s="7" customFormat="1" ht="12.75" customHeight="1">
      <c r="A171" s="1">
        <v>1.41</v>
      </c>
      <c r="B171" s="1">
        <v>2.89</v>
      </c>
      <c r="C171" s="1" t="str">
        <f t="shared" si="6"/>
        <v/>
      </c>
      <c r="D171" s="1" t="str">
        <f t="shared" si="6"/>
        <v/>
      </c>
      <c r="E171" s="53" t="s">
        <v>75</v>
      </c>
      <c r="F171" s="54" t="s">
        <v>216</v>
      </c>
      <c r="G171" s="55"/>
      <c r="H171" s="56">
        <v>337</v>
      </c>
      <c r="I171" s="45"/>
      <c r="J171" s="45"/>
    </row>
    <row r="172" spans="1:10" s="7" customFormat="1" ht="12.75" customHeight="1">
      <c r="A172" s="1">
        <v>1.42</v>
      </c>
      <c r="B172" s="1">
        <v>2.9</v>
      </c>
      <c r="C172" s="1" t="str">
        <f t="shared" si="6"/>
        <v/>
      </c>
      <c r="D172" s="1" t="str">
        <f t="shared" si="6"/>
        <v/>
      </c>
      <c r="E172" s="53" t="s">
        <v>77</v>
      </c>
      <c r="F172" s="54" t="s">
        <v>210</v>
      </c>
      <c r="G172" s="55"/>
      <c r="H172" s="56">
        <v>338</v>
      </c>
      <c r="I172" s="45"/>
      <c r="J172" s="45"/>
    </row>
    <row r="173" spans="1:10" s="7" customFormat="1" ht="12.75" customHeight="1">
      <c r="A173" s="1">
        <v>1.43</v>
      </c>
      <c r="B173" s="1">
        <v>2.91</v>
      </c>
      <c r="C173" s="1">
        <f t="shared" si="6"/>
        <v>5287.1379999999999</v>
      </c>
      <c r="D173" s="1">
        <f t="shared" si="6"/>
        <v>22739.157999999999</v>
      </c>
      <c r="E173" s="59" t="s">
        <v>217</v>
      </c>
      <c r="F173" s="57" t="s">
        <v>218</v>
      </c>
      <c r="G173" s="55"/>
      <c r="H173" s="56">
        <v>339</v>
      </c>
      <c r="I173" s="45">
        <v>18478</v>
      </c>
      <c r="J173" s="45">
        <v>39064</v>
      </c>
    </row>
    <row r="174" spans="1:10" s="7" customFormat="1" ht="12.75" customHeight="1">
      <c r="A174" s="1"/>
      <c r="B174" s="1"/>
      <c r="C174" s="1"/>
      <c r="D174" s="1"/>
      <c r="E174" s="53"/>
      <c r="F174" s="57" t="s">
        <v>219</v>
      </c>
      <c r="G174" s="57"/>
      <c r="H174" s="56"/>
      <c r="I174" s="42"/>
      <c r="J174" s="42"/>
    </row>
    <row r="175" spans="1:10" s="7" customFormat="1" ht="12.75" customHeight="1">
      <c r="A175" s="1">
        <v>1.45</v>
      </c>
      <c r="B175" s="1">
        <v>2.92</v>
      </c>
      <c r="C175" s="1" t="str">
        <f t="shared" ref="C175:D182" si="7">IF(LEN(I175)=0,"",1+ABS((I175*A175)/LEN(I175))+A175)</f>
        <v/>
      </c>
      <c r="D175" s="1" t="str">
        <f t="shared" si="7"/>
        <v/>
      </c>
      <c r="E175" s="53"/>
      <c r="F175" s="54" t="s">
        <v>220</v>
      </c>
      <c r="G175" s="55"/>
      <c r="H175" s="56">
        <v>340</v>
      </c>
      <c r="I175" s="45"/>
      <c r="J175" s="45"/>
    </row>
    <row r="176" spans="1:10" s="7" customFormat="1" ht="12.75" customHeight="1">
      <c r="A176" s="1">
        <v>1.46</v>
      </c>
      <c r="B176" s="1">
        <v>2.93</v>
      </c>
      <c r="C176" s="1" t="str">
        <f t="shared" si="7"/>
        <v/>
      </c>
      <c r="D176" s="1" t="str">
        <f t="shared" si="7"/>
        <v/>
      </c>
      <c r="E176" s="53"/>
      <c r="F176" s="54" t="s">
        <v>221</v>
      </c>
      <c r="G176" s="55"/>
      <c r="H176" s="56">
        <v>341</v>
      </c>
      <c r="I176" s="45"/>
      <c r="J176" s="45"/>
    </row>
    <row r="177" spans="1:10" s="7" customFormat="1" ht="12.75" customHeight="1">
      <c r="A177" s="1"/>
      <c r="B177" s="1"/>
      <c r="C177" s="1"/>
      <c r="D177" s="1"/>
      <c r="E177" s="53"/>
      <c r="F177" s="57" t="s">
        <v>222</v>
      </c>
      <c r="G177" s="57"/>
      <c r="H177" s="56"/>
      <c r="I177" s="42"/>
      <c r="J177" s="42"/>
    </row>
    <row r="178" spans="1:10" s="7" customFormat="1" ht="12.75" customHeight="1">
      <c r="A178" s="1">
        <v>1.48</v>
      </c>
      <c r="B178" s="1">
        <v>2.94</v>
      </c>
      <c r="C178" s="1" t="str">
        <f t="shared" si="7"/>
        <v/>
      </c>
      <c r="D178" s="1" t="str">
        <f t="shared" si="7"/>
        <v/>
      </c>
      <c r="E178" s="53"/>
      <c r="F178" s="54" t="s">
        <v>223</v>
      </c>
      <c r="G178" s="55"/>
      <c r="H178" s="56">
        <v>342</v>
      </c>
      <c r="I178" s="45"/>
      <c r="J178" s="45"/>
    </row>
    <row r="179" spans="1:10" s="7" customFormat="1" ht="12.75" customHeight="1">
      <c r="A179" s="1">
        <v>1.49</v>
      </c>
      <c r="B179" s="1">
        <v>2.95</v>
      </c>
      <c r="C179" s="1" t="str">
        <f t="shared" si="7"/>
        <v/>
      </c>
      <c r="D179" s="1" t="str">
        <f t="shared" si="7"/>
        <v/>
      </c>
      <c r="E179" s="53"/>
      <c r="F179" s="54" t="s">
        <v>224</v>
      </c>
      <c r="G179" s="55"/>
      <c r="H179" s="56">
        <v>343</v>
      </c>
      <c r="I179" s="45"/>
      <c r="J179" s="45"/>
    </row>
    <row r="180" spans="1:10" s="7" customFormat="1" ht="12.75" customHeight="1">
      <c r="A180" s="1"/>
      <c r="B180" s="1"/>
      <c r="C180" s="1"/>
      <c r="D180" s="1"/>
      <c r="E180" s="53"/>
      <c r="F180" s="57" t="s">
        <v>225</v>
      </c>
      <c r="G180" s="57"/>
      <c r="H180" s="56"/>
      <c r="I180" s="42"/>
      <c r="J180" s="42"/>
    </row>
    <row r="181" spans="1:10" s="7" customFormat="1" ht="12.75" customHeight="1">
      <c r="A181" s="1">
        <v>1.51</v>
      </c>
      <c r="B181" s="1">
        <v>2.96</v>
      </c>
      <c r="C181" s="1" t="str">
        <f t="shared" si="7"/>
        <v/>
      </c>
      <c r="D181" s="1" t="str">
        <f t="shared" si="7"/>
        <v/>
      </c>
      <c r="E181" s="53"/>
      <c r="F181" s="54" t="s">
        <v>223</v>
      </c>
      <c r="G181" s="55"/>
      <c r="H181" s="56">
        <v>344</v>
      </c>
      <c r="I181" s="45"/>
      <c r="J181" s="45"/>
    </row>
    <row r="182" spans="1:10" s="7" customFormat="1" ht="15" customHeight="1">
      <c r="A182" s="1">
        <v>1.52</v>
      </c>
      <c r="B182" s="1">
        <v>2.97</v>
      </c>
      <c r="C182" s="1" t="str">
        <f t="shared" si="7"/>
        <v/>
      </c>
      <c r="D182" s="1" t="str">
        <f t="shared" si="7"/>
        <v/>
      </c>
      <c r="E182" s="53"/>
      <c r="F182" s="54" t="s">
        <v>224</v>
      </c>
      <c r="G182" s="55"/>
      <c r="H182" s="56">
        <v>345</v>
      </c>
      <c r="I182" s="45"/>
      <c r="J182" s="45"/>
    </row>
    <row r="183" spans="1:10" ht="15" hidden="1" customHeight="1">
      <c r="C183" s="1">
        <f>IF(ISERROR(ABS(LOG(ABS(SUM(C18:C182)),EXP(3)))),"",ABS(LOG(ABS(SUM(C18:C182)),EXP(3))))</f>
        <v>4.1962127128518985</v>
      </c>
      <c r="D183" s="1">
        <f>IF(ISERROR(ABS(LOG(ABS(SUM(D18:D182)),EXP(3)))),"",ABS(LOG(ABS(SUM(D18:D182)),EXP(3))))</f>
        <v>4.6984365937463277</v>
      </c>
      <c r="E183" s="7"/>
      <c r="F183" s="7"/>
      <c r="G183" s="7"/>
      <c r="H183" s="7"/>
      <c r="I183" s="7"/>
    </row>
    <row r="184" spans="1:10" s="7" customFormat="1" ht="15" customHeight="1">
      <c r="A184" s="1"/>
      <c r="B184" s="1"/>
      <c r="C184" s="62" t="str">
        <f>IF(ISERROR(IF(ISERROR(MID(C183,FIND(".",C183,1)+11,13)),MID(C183,FIND(",",C183,1)+11,13),MID(C183,FIND(".",C183,1)+11,13))),"",IF(ISERROR(MID(C183,FIND(".",C183,1)+11,13)),MID(C183,FIND(",",C183,1)+11,13),MID(C183,FIND(".",C183,1)+11,13)))</f>
        <v>519</v>
      </c>
      <c r="D184" s="62" t="str">
        <f>IF(ISERROR(IF(ISERROR(MID(D183,FIND(".",D183,1)+11,13)),MID(D183,FIND(",",D183,1)+11,13),MID(D183,FIND(".",D183,1)+11,13))),"",IF(ISERROR(MID(D183,FIND(".",D183,1)+11,13)),MID(D183,FIND(",",D183,1)+11,13),MID(D183,FIND(".",D183,1)+11,13)))</f>
        <v>4633</v>
      </c>
      <c r="E184" s="63" t="s">
        <v>226</v>
      </c>
      <c r="F184" s="4"/>
      <c r="G184" s="64" t="s">
        <v>227</v>
      </c>
      <c r="H184" s="4"/>
      <c r="I184" s="5"/>
      <c r="J184" s="27" t="s">
        <v>228</v>
      </c>
    </row>
    <row r="185" spans="1:10" s="7" customFormat="1" ht="15" customHeight="1">
      <c r="A185" s="1"/>
      <c r="B185" s="1"/>
      <c r="C185" s="1"/>
      <c r="D185" s="1"/>
      <c r="E185" s="65" t="str">
        <f>IF([1]OsnPodaci!A10="","",[1]OsnPodaci!A10)</f>
        <v>Zenica</v>
      </c>
      <c r="F185" s="4"/>
      <c r="G185" s="66" t="str">
        <f>IF([1]OsnPodaci!A68="","",LEFT([1]OsnPodaci!A68,FIND(";",[1]OsnPodaci!A68,1)-1))</f>
        <v>Beganović (Nesib) Jasmin</v>
      </c>
      <c r="H185" s="4"/>
      <c r="J185" s="67" t="str">
        <f>IF(OR([1]OsnPodaci!A35="",[1]OsnPodaci!B35=""),"",[1]OsnPodaci!A35&amp;" "&amp;[1]OsnPodaci!B35)</f>
        <v>RASIM MULIĆ</v>
      </c>
    </row>
    <row r="186" spans="1:10" s="7" customFormat="1" ht="15" customHeight="1">
      <c r="A186" s="1"/>
      <c r="B186" s="1"/>
      <c r="C186" s="1"/>
      <c r="D186" s="1"/>
      <c r="E186" s="68" t="str">
        <f>IF([1]OsnPodaci!D58="","",TEXT([1]OsnPodaci!D58,"dd.mm.yyyy."))</f>
        <v>15.07.2022.</v>
      </c>
      <c r="F186" s="4"/>
      <c r="G186" s="69" t="str">
        <f>IF([1]OsnPodaci!A68="","",MID([1]OsnPodaci!A68,FIND("licenca br.",[1]OsnPodaci!A68,1)+11,15))</f>
        <v xml:space="preserve"> CR-5311/5</v>
      </c>
      <c r="H186" s="4"/>
      <c r="I186" s="70" t="s">
        <v>229</v>
      </c>
    </row>
    <row r="187" spans="1:10" ht="12" customHeight="1">
      <c r="E187" s="49" t="str">
        <f>E35</f>
        <v>Kontrolni broj: 115194633</v>
      </c>
      <c r="J187" s="71" t="s">
        <v>230</v>
      </c>
    </row>
  </sheetData>
  <sheetProtection sheet="1" objects="1" scenarios="1"/>
  <mergeCells count="4">
    <mergeCell ref="E8:G9"/>
    <mergeCell ref="E11:J11"/>
    <mergeCell ref="E12:J12"/>
    <mergeCell ref="E13:J13"/>
  </mergeCells>
  <conditionalFormatting sqref="E187 E68:E69 E71">
    <cfRule type="containsText" dxfId="9" priority="10" operator="containsText" text="Obrazac prazan">
      <formula>NOT(ISERROR(SEARCH("Obrazac prazan",E68)))</formula>
    </cfRule>
  </conditionalFormatting>
  <conditionalFormatting sqref="E35:E36 E38">
    <cfRule type="containsText" dxfId="8" priority="9" operator="containsText" text="Obrazac prazan">
      <formula>NOT(ISERROR(SEARCH("Obrazac prazan",E35)))</formula>
    </cfRule>
  </conditionalFormatting>
  <conditionalFormatting sqref="E69 E71">
    <cfRule type="containsText" dxfId="7" priority="8" operator="containsText" text="Obrazac prazan">
      <formula>NOT(ISERROR(SEARCH("Obrazac prazan",E69)))</formula>
    </cfRule>
  </conditionalFormatting>
  <conditionalFormatting sqref="E107">
    <cfRule type="containsText" dxfId="6" priority="7" operator="containsText" text="Obrazac prazan">
      <formula>NOT(ISERROR(SEARCH("Obrazac prazan",E107)))</formula>
    </cfRule>
  </conditionalFormatting>
  <conditionalFormatting sqref="E108 E110:E111">
    <cfRule type="containsText" dxfId="5" priority="6" operator="containsText" text="Obrazac prazan">
      <formula>NOT(ISERROR(SEARCH("Obrazac prazan",E108)))</formula>
    </cfRule>
  </conditionalFormatting>
  <conditionalFormatting sqref="E108 E110:E111">
    <cfRule type="containsText" dxfId="4" priority="5" operator="containsText" text="Obrazac prazan">
      <formula>NOT(ISERROR(SEARCH("Obrazac prazan",E108)))</formula>
    </cfRule>
  </conditionalFormatting>
  <conditionalFormatting sqref="E146">
    <cfRule type="containsText" dxfId="3" priority="4" operator="containsText" text="Obrazac prazan">
      <formula>NOT(ISERROR(SEARCH("Obrazac prazan",E146)))</formula>
    </cfRule>
  </conditionalFormatting>
  <conditionalFormatting sqref="E147 E149:E151">
    <cfRule type="containsText" dxfId="2" priority="3" operator="containsText" text="Obrazac prazan">
      <formula>NOT(ISERROR(SEARCH("Obrazac prazan",E147)))</formula>
    </cfRule>
  </conditionalFormatting>
  <conditionalFormatting sqref="E147 E149:E151">
    <cfRule type="containsText" dxfId="1" priority="2" operator="containsText" text="Obrazac prazan">
      <formula>NOT(ISERROR(SEARCH("Obrazac prazan",E147)))</formula>
    </cfRule>
  </conditionalFormatting>
  <conditionalFormatting sqref="J15">
    <cfRule type="containsText" dxfId="0" priority="1" operator="containsText" text="_____">
      <formula>NOT(ISERROR(SEARCH("_____",J15)))</formula>
    </cfRule>
  </conditionalFormatting>
  <pageMargins left="0.27559055118110237" right="0.27559055118110237" top="0.78740157480314965" bottom="0.27559055118110237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Korisnik</cp:lastModifiedBy>
  <dcterms:created xsi:type="dcterms:W3CDTF">2022-07-22T09:56:04Z</dcterms:created>
  <dcterms:modified xsi:type="dcterms:W3CDTF">2022-07-22T10:53:55Z</dcterms:modified>
</cp:coreProperties>
</file>